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ELMads\Dropbox\My PC (LAPTOP-3RTJG9LU)\Documents\ELMads\My Running Data\Historical Running Trainings\2023\"/>
    </mc:Choice>
  </mc:AlternateContent>
  <xr:revisionPtr revIDLastSave="0" documentId="13_ncr:1_{ED3E8AA5-B1B9-459D-B6C6-762017309BF6}" xr6:coauthVersionLast="47" xr6:coauthVersionMax="47" xr10:uidLastSave="{00000000-0000-0000-0000-000000000000}"/>
  <bookViews>
    <workbookView xWindow="-108" yWindow="-108" windowWidth="23256" windowHeight="12456" xr2:uid="{28ABA48C-8DF7-4646-902A-DF3E7A969D8D}"/>
  </bookViews>
  <sheets>
    <sheet name="HM 21-06-2023 TP" sheetId="1" r:id="rId1"/>
    <sheet name="Training Record For Hard Workou"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7" i="1" l="1"/>
  <c r="E156" i="1"/>
  <c r="E155" i="1"/>
  <c r="E142" i="1"/>
  <c r="F140" i="1" s="1"/>
  <c r="L93" i="1"/>
  <c r="M93" i="1" s="1"/>
  <c r="L89" i="1"/>
  <c r="D124" i="1" s="1"/>
  <c r="L85" i="1"/>
  <c r="M85" i="1" s="1"/>
  <c r="L81" i="1"/>
  <c r="M81" i="1" s="1"/>
  <c r="L77" i="1"/>
  <c r="M77" i="1" s="1"/>
  <c r="L73" i="1"/>
  <c r="M73" i="1" s="1"/>
  <c r="L69" i="1"/>
  <c r="M69" i="1" s="1"/>
  <c r="L65" i="1"/>
  <c r="D118" i="1" s="1"/>
  <c r="L61" i="1"/>
  <c r="D117" i="1" s="1"/>
  <c r="L57" i="1"/>
  <c r="M57" i="1" s="1"/>
  <c r="L53" i="1"/>
  <c r="M53" i="1" s="1"/>
  <c r="L49" i="1"/>
  <c r="M49" i="1" s="1"/>
  <c r="L45" i="1"/>
  <c r="M45" i="1" s="1"/>
  <c r="L41" i="1"/>
  <c r="D112" i="1" s="1"/>
  <c r="L37" i="1"/>
  <c r="M37" i="1" s="1"/>
  <c r="L33" i="1"/>
  <c r="M33" i="1" s="1"/>
  <c r="L29" i="1"/>
  <c r="M29" i="1" s="1"/>
  <c r="F118" i="1" l="1"/>
  <c r="E158" i="1"/>
  <c r="D114" i="1"/>
  <c r="F114" i="1" s="1"/>
  <c r="D119" i="1"/>
  <c r="F119" i="1" s="1"/>
  <c r="D125" i="1"/>
  <c r="F125" i="1" s="1"/>
  <c r="D113" i="1"/>
  <c r="D120" i="1"/>
  <c r="F141" i="1"/>
  <c r="F139" i="1"/>
  <c r="F137" i="1"/>
  <c r="F138" i="1"/>
  <c r="F113" i="1"/>
  <c r="F117" i="1"/>
  <c r="M61" i="1"/>
  <c r="D115" i="1"/>
  <c r="D121" i="1"/>
  <c r="M41" i="1"/>
  <c r="D109" i="1"/>
  <c r="D110" i="1"/>
  <c r="F110" i="1" s="1"/>
  <c r="D116" i="1"/>
  <c r="D122" i="1"/>
  <c r="D111" i="1"/>
  <c r="F112" i="1" s="1"/>
  <c r="D123" i="1"/>
  <c r="F123" i="1" s="1"/>
  <c r="M89" i="1"/>
  <c r="M65" i="1"/>
  <c r="F121" i="1" l="1"/>
  <c r="F120" i="1"/>
  <c r="F115" i="1"/>
  <c r="D126" i="1"/>
  <c r="D128" i="1" s="1"/>
  <c r="D129" i="1" s="1"/>
  <c r="F142" i="1"/>
  <c r="F111" i="1"/>
  <c r="F122" i="1"/>
  <c r="F116" i="1"/>
  <c r="F124" i="1"/>
  <c r="F155" i="1" l="1"/>
  <c r="F157" i="1"/>
  <c r="F156" i="1"/>
  <c r="F158" i="1" l="1"/>
</calcChain>
</file>

<file path=xl/sharedStrings.xml><?xml version="1.0" encoding="utf-8"?>
<sst xmlns="http://schemas.openxmlformats.org/spreadsheetml/2006/main" count="485" uniqueCount="252">
  <si>
    <t>HALF MARATHON TRAINING PLAN</t>
  </si>
  <si>
    <t>Total Distance</t>
  </si>
  <si>
    <t>Week 17 (20 – 26 Feb 2023)</t>
  </si>
  <si>
    <t>kms</t>
  </si>
  <si>
    <t>mi</t>
  </si>
  <si>
    <t xml:space="preserve">2 MAF </t>
  </si>
  <si>
    <t>Distance</t>
  </si>
  <si>
    <t>Interval 5K –</t>
  </si>
  <si>
    <t>MAF</t>
  </si>
  <si>
    <t>MAF 5K &amp; Interval 5K</t>
  </si>
  <si>
    <t>Week 16 (27 Feb – 5 Mar 2023)</t>
  </si>
  <si>
    <t>2 MAF</t>
  </si>
  <si>
    <t>1 Tempo Run – 5.7 @ 10K</t>
  </si>
  <si>
    <t>Tempo</t>
  </si>
  <si>
    <t>Week 15 (06 – 12 Mar 2023)</t>
  </si>
  <si>
    <t>2 MAF L</t>
  </si>
  <si>
    <t>1 Interval Run –</t>
  </si>
  <si>
    <t>Interval</t>
  </si>
  <si>
    <t>Week 14 (13 – 19 Mar 2023)</t>
  </si>
  <si>
    <t>TAPER WEEK</t>
  </si>
  <si>
    <t>1 Up Hill Interval x Tempo Run</t>
  </si>
  <si>
    <t>Up Hill Interval + Tempo</t>
  </si>
  <si>
    <t>Week 13 (20 – 26 Mar 2023)</t>
  </si>
  <si>
    <t>1 Tempo Run –</t>
  </si>
  <si>
    <t>Week 12 (27 Mar – 2 Apr 2023)</t>
  </si>
  <si>
    <t xml:space="preserve">1 Interval Run – </t>
  </si>
  <si>
    <t>STRENGTH</t>
  </si>
  <si>
    <t>Week 11 (03 – 09 Apr 2023)</t>
  </si>
  <si>
    <t>1 Up Hill Run –</t>
  </si>
  <si>
    <t>Up Hill Interval + MAF</t>
  </si>
  <si>
    <t>#</t>
  </si>
  <si>
    <t>Week 10 (10 – 16 Apr 2023)</t>
  </si>
  <si>
    <t>DUTY - 55 HRS FOR THIS WEEK</t>
  </si>
  <si>
    <t>Tempo + MAF</t>
  </si>
  <si>
    <t>Week 9 (17 – 23 Apr 2023)</t>
  </si>
  <si>
    <t>Week 8 (24 – 30 Apr 2023)</t>
  </si>
  <si>
    <t>Up Hill + MAF</t>
  </si>
  <si>
    <t>Week 7 (01 – 07 May 2023)</t>
  </si>
  <si>
    <t>Up Hill + MAF (continuation of 28/04/2023</t>
  </si>
  <si>
    <t>Week 6 (08 – 14 May 2023)</t>
  </si>
  <si>
    <t>Week 5 (15 – 21 May 2023)</t>
  </si>
  <si>
    <t>1 Up Hill Fartlek Run –</t>
  </si>
  <si>
    <t>Fartlek</t>
  </si>
  <si>
    <t>Week 4 (22 – 28 May 2023)</t>
  </si>
  <si>
    <t>HM HIGH GOAL PACE (6.1 mph) @ WALLACE PARK (GOAL MET!! 23/05/23)</t>
  </si>
  <si>
    <t>Week 3 (29 May – 04 Jun 2023)</t>
  </si>
  <si>
    <t>TAPERING Week 2 (05 – 11 June 2023)</t>
  </si>
  <si>
    <t>&lt;---ANNUAL LEAVE FOR THIS WEEK</t>
  </si>
  <si>
    <t>Up Hill</t>
  </si>
  <si>
    <t>Easy Run @ 5mph</t>
  </si>
  <si>
    <t>Start of tapering 2 weeks before the race day</t>
  </si>
  <si>
    <t>Training Volume (Distance per week)  - REDUCE BY 40% - 60% weekly</t>
  </si>
  <si>
    <t>TAPER Week 1 (12 – 18 June 2023)</t>
  </si>
  <si>
    <t>Training Intensity (How Hard, e.g. HR Zones) - Maintain!!</t>
  </si>
  <si>
    <t>Training Frequency (Sessions Per Week) - Maintain!!</t>
  </si>
  <si>
    <t>Lisburn Half Marathon Week</t>
  </si>
  <si>
    <t>Gun Time: 02:02:59</t>
  </si>
  <si>
    <t>Chip Time: 02:02:33</t>
  </si>
  <si>
    <t xml:space="preserve">Training Weekly Distance </t>
  </si>
  <si>
    <t>Distance in KM</t>
  </si>
  <si>
    <t>Week</t>
  </si>
  <si>
    <t xml:space="preserve">Weekly Distance % Increase/Decrease </t>
  </si>
  <si>
    <t>NA</t>
  </si>
  <si>
    <t>TAPER</t>
  </si>
  <si>
    <t xml:space="preserve">TAPERING </t>
  </si>
  <si>
    <t>Total distance ran (in km)</t>
  </si>
  <si>
    <t>estimated total calories burned for the whole 17 weeks of training</t>
  </si>
  <si>
    <t>estimated average calories burned per week</t>
  </si>
  <si>
    <t>Training</t>
  </si>
  <si>
    <t>%</t>
  </si>
  <si>
    <t>Hills</t>
  </si>
  <si>
    <t>Easy</t>
  </si>
  <si>
    <t>TOTAL DISTANCE</t>
  </si>
  <si>
    <t>HARD TRAINING SESSIONS</t>
  </si>
  <si>
    <t>1.) Week 17 - 26/02/2023</t>
  </si>
  <si>
    <t xml:space="preserve">MAF 5K &amp; Interval 5K </t>
  </si>
  <si>
    <t>Marathon Pace 5.3mph @ 1 mi then 0.1 mi recovery</t>
  </si>
  <si>
    <t>HM pace 6mph @ 0.8 mi then 0.1 mi recovery</t>
  </si>
  <si>
    <t>10k pace 6.6mph @ 0.6 mi then 0.1 mi recovery</t>
  </si>
  <si>
    <t>5k pace 7.3 mph @ 0.3 mi then 0.1 mi recovery</t>
  </si>
  <si>
    <t>2.) Week 16 - 28/02/2023</t>
  </si>
  <si>
    <t>Tempo Run</t>
  </si>
  <si>
    <t xml:space="preserve"> 5.7 mph @ 10k - Left back pain returned at 8.5km distance mark</t>
  </si>
  <si>
    <t>3.) Week 15 - 07/03/2023</t>
  </si>
  <si>
    <t>Interval Run</t>
  </si>
  <si>
    <t>0.8 mi</t>
  </si>
  <si>
    <t>5.4 mph</t>
  </si>
  <si>
    <t>Marathon Pace</t>
  </si>
  <si>
    <t>0.2 mi recovery @ 4.3mph</t>
  </si>
  <si>
    <t>5.6 mph</t>
  </si>
  <si>
    <t>Marathon/HM Pace</t>
  </si>
  <si>
    <t>5.8 mph</t>
  </si>
  <si>
    <t>HM Pace</t>
  </si>
  <si>
    <t>6.1 mph</t>
  </si>
  <si>
    <t>HM/10k Pace</t>
  </si>
  <si>
    <t>6.4 mph</t>
  </si>
  <si>
    <t>10k Pace</t>
  </si>
  <si>
    <t>6.7 mph</t>
  </si>
  <si>
    <t>0.4 mi</t>
  </si>
  <si>
    <t>7.1 mph</t>
  </si>
  <si>
    <t>5k/10k Pace</t>
  </si>
  <si>
    <t>0.2 mi</t>
  </si>
  <si>
    <t>4.) Week 14 - 14/03/2023</t>
  </si>
  <si>
    <t>Up Hill Interval x Tempo</t>
  </si>
  <si>
    <t xml:space="preserve">Up Hill (Elevation 12, 10, 8) 0.6 mi @ 5.3 mph </t>
  </si>
  <si>
    <t>Tempo run 0.6 mi @ 6.1 mph</t>
  </si>
  <si>
    <t>Recovery 0.1 mi @ 4.7 mph</t>
  </si>
  <si>
    <t xml:space="preserve">Up Hill (Elevation 10, 8, 6) 0.6 mi @ 5.4 mph </t>
  </si>
  <si>
    <t>Recovery 0.1 mi @ 4.5 mph</t>
  </si>
  <si>
    <t xml:space="preserve">Up Hill (Elevation 10, 8, 6) 0.6mi @ 5.5 mph </t>
  </si>
  <si>
    <t>5.) Week 13 - 21/03/2023</t>
  </si>
  <si>
    <t xml:space="preserve">Tempo Run </t>
  </si>
  <si>
    <t>2 miles @ marathon Pace (5.3 mph)</t>
  </si>
  <si>
    <t>2.1 miles @ HM Pace (5.8 mph)</t>
  </si>
  <si>
    <t>2.1 miles faster than HM Pace (6.3 mph)</t>
  </si>
  <si>
    <t>6.) Week 12 -  27/03/2023</t>
  </si>
  <si>
    <t>Set 1 - 1mi @ 7mph</t>
  </si>
  <si>
    <t>2 mins recovery @ 4.3 mph</t>
  </si>
  <si>
    <t>Set 2 - 1mi @ 6.9mph</t>
  </si>
  <si>
    <t>Set 3 - 1mi @ 6.8mph</t>
  </si>
  <si>
    <t>Set 4 - 1mi @ 6.7mph</t>
  </si>
  <si>
    <t>Set 5 - 0.3mi @ 7.5 mph, 0.3mi @ 8.5mph, 0.4 mi @ 6 mph</t>
  </si>
  <si>
    <t>7.) Week 11 - 03/04/2023</t>
  </si>
  <si>
    <t xml:space="preserve">Up Hill </t>
  </si>
  <si>
    <t xml:space="preserve">Up Hill (Elevation 8) 0.6 mi @ 5.4 mph </t>
  </si>
  <si>
    <t>Recovery 0.4 mi @ 4.5 mph</t>
  </si>
  <si>
    <t xml:space="preserve">Up Hill (Elevation 7 @ 0.3 mi then Elevatio 6 @ 0.3 mi) 0.6 mi @ 5.4 mph </t>
  </si>
  <si>
    <t xml:space="preserve">Up Hill (Elevation 6 @ 0.3 mi then Elevatio 5 @ 0.3 mi) 0.6 mi @ 5.4 mph </t>
  </si>
  <si>
    <t xml:space="preserve">Up Hill (Elevation 5 @ 0.3 mi then Elevatio 4 @ 0.3 mi) 0.6 mi @ 5.4 mph </t>
  </si>
  <si>
    <t>Tempo run 0.4 mi @ 6.1 mph</t>
  </si>
  <si>
    <t>Recovery 0.4 mi @ 4.3 mph</t>
  </si>
  <si>
    <t>8.) Week 10 - 10/04/2023</t>
  </si>
  <si>
    <t>MAF 10K then Tempo 4k</t>
  </si>
  <si>
    <t>0.6 mi at 6.7mph</t>
  </si>
  <si>
    <t>0.6 mi at 6.1mph</t>
  </si>
  <si>
    <t>0.6 mi at 5.7mph</t>
  </si>
  <si>
    <t>0.2 mi at 5.4mph</t>
  </si>
  <si>
    <t>0.2 mi at 6.6mph</t>
  </si>
  <si>
    <t>0.3 mi at 6.1mph</t>
  </si>
  <si>
    <t>9.) Week 10.5 - 13/04/2023</t>
  </si>
  <si>
    <t>0.6 mi at 6.6mph</t>
  </si>
  <si>
    <t>0.6 mi at 6.3 mph</t>
  </si>
  <si>
    <t>0.2 mi at 6.2mph</t>
  </si>
  <si>
    <t>0.2 mi at 7.5mph</t>
  </si>
  <si>
    <t>10.) Week 9 - 17/04/2023</t>
  </si>
  <si>
    <t>Interval Run 5 reps of 2km distance</t>
  </si>
  <si>
    <t>2 km @ 6.8 mph</t>
  </si>
  <si>
    <t>3 mins jog recovery @ 4.3 mph</t>
  </si>
  <si>
    <t>2 km @ 6.1 mph</t>
  </si>
  <si>
    <t>1 km @ 6.8 then 1 km 6.9 mph</t>
  </si>
  <si>
    <t>1 km @ 6.8 then 1 km 7.0 mph</t>
  </si>
  <si>
    <t>1 km (0.2 mi @ 7.5 mph, 0.2 mi @ 8.0 mph then 0.2 mi @ 8.5 mph)</t>
  </si>
  <si>
    <t>11.) Week 8 - 28/04/2023</t>
  </si>
  <si>
    <t>Up Hill Run + MAF</t>
  </si>
  <si>
    <t xml:space="preserve">Up Hill (Elevation 10) 0.6 mi @ 5.4 mph </t>
  </si>
  <si>
    <t>Recovery 0.3 mi @ 4.3 mph</t>
  </si>
  <si>
    <t xml:space="preserve">Up Hill (Elevation 8) 0.6 mi @ 5.5 mph </t>
  </si>
  <si>
    <t xml:space="preserve">Up Hill (Elevation 6) 0.6 mi @ 5.6 mph </t>
  </si>
  <si>
    <t xml:space="preserve">Up Hill (Elevation 4) 0.6 mi @ 5.7 mph </t>
  </si>
  <si>
    <t xml:space="preserve">Up Hill (Elevation 2) 0.6 mi @ 5.8 mph </t>
  </si>
  <si>
    <t>MAF 3.8 mi @ 4.3 mph</t>
  </si>
  <si>
    <t>Up Hill (Elevation 12, 10, 8, 6, 4, 2) 0.2 mi each (decreasing speed 5.8, 5.7, 5.6 ,5.5, 5.4, 5.3)</t>
  </si>
  <si>
    <t>12.) Week 7 - 02/05/2023</t>
  </si>
  <si>
    <t>Progressive 8 mile run</t>
  </si>
  <si>
    <t>1.6 miles easy/steady @ 5.1 mph</t>
  </si>
  <si>
    <t>4.4 miles @ 6.1 mph</t>
  </si>
  <si>
    <t>2 miles @ 6.7 mph</t>
  </si>
  <si>
    <t>11.5.) Week 8.5 - 05/05/2023</t>
  </si>
  <si>
    <t xml:space="preserve">Up Hill (Elevation 12) 0.6 mi @ 5.3 mph </t>
  </si>
  <si>
    <t>Recovery 0.4 mi @ walk/jog</t>
  </si>
  <si>
    <t xml:space="preserve">Up Hill (Elevation 4) 0.6 mi @ 5.0 mph </t>
  </si>
  <si>
    <t xml:space="preserve">Up Hill (Elevation 2) 0.6 mi @ 5.0 mph </t>
  </si>
  <si>
    <t>MAF 2.4 mi @ 4.3 mph</t>
  </si>
  <si>
    <t>13.) Week 6 - 09/05/2023</t>
  </si>
  <si>
    <t xml:space="preserve">Interval run </t>
  </si>
  <si>
    <t xml:space="preserve">Set 1 </t>
  </si>
  <si>
    <t>Set 2</t>
  </si>
  <si>
    <t>0.3 mi @ 7.5 mph</t>
  </si>
  <si>
    <t>3 MINUTES RECOVERY</t>
  </si>
  <si>
    <t>0.3 mi @ 7.4 mph</t>
  </si>
  <si>
    <t>R</t>
  </si>
  <si>
    <t>0.1 mi</t>
  </si>
  <si>
    <t>0.3 mi @ 7.3 mph</t>
  </si>
  <si>
    <t>0.3 mi @ 7.2 mph</t>
  </si>
  <si>
    <t>0.3 mi @ 7.1 mph</t>
  </si>
  <si>
    <t>0.3 mi @ 7.0 mph</t>
  </si>
  <si>
    <t>0.3 mi @ 6.9 mph</t>
  </si>
  <si>
    <t>0.3 mi @ 8 mph</t>
  </si>
  <si>
    <t>0.1 mi @ 7.5 mph</t>
  </si>
  <si>
    <t>14.) Week 5 - 17/05/2023</t>
  </si>
  <si>
    <t>Fartlek Run</t>
  </si>
  <si>
    <t>1 mi  @ 6.1 mph (HM Goal Pace)</t>
  </si>
  <si>
    <t>Recovery</t>
  </si>
  <si>
    <t>0.3 @ 4.7 mph</t>
  </si>
  <si>
    <t>0.6 mi elevation 10 @ 5.4 mph</t>
  </si>
  <si>
    <t>0.3 mi @ 5 mph</t>
  </si>
  <si>
    <t>Speed</t>
  </si>
  <si>
    <t>0.6 mi elevation 8 @ 5.5 mph</t>
  </si>
  <si>
    <t>15.) Week 4 - 17/05/2023</t>
  </si>
  <si>
    <t>Tempor Run at Wallace Park</t>
  </si>
  <si>
    <t>1st &amp; 2nd kms were warm up easy runs</t>
  </si>
  <si>
    <t>Pace</t>
  </si>
  <si>
    <t>1st km</t>
  </si>
  <si>
    <t>2nd km</t>
  </si>
  <si>
    <t>3rd km</t>
  </si>
  <si>
    <t>4th km</t>
  </si>
  <si>
    <t>5th km</t>
  </si>
  <si>
    <t>6th km</t>
  </si>
  <si>
    <t>7th km</t>
  </si>
  <si>
    <t>8th km</t>
  </si>
  <si>
    <t>9th km</t>
  </si>
  <si>
    <t>10th km</t>
  </si>
  <si>
    <t>11th km</t>
  </si>
  <si>
    <t>Total Speed</t>
  </si>
  <si>
    <t>6.39 mph  at 11km distance.</t>
  </si>
  <si>
    <t>My goal pace for HM is 6.1 mph. I need to get my running pace to 6.1mph and not run too fast on race day, as I might exhaust my energy tank at the last 6 km of my half marathon run.</t>
  </si>
  <si>
    <t>16.) Week 3 - 31/05/2023</t>
  </si>
  <si>
    <t>1.9 mi @ 6.1mph</t>
  </si>
  <si>
    <t>→</t>
  </si>
  <si>
    <t>0.5 mi @ 8 mph</t>
  </si>
  <si>
    <t>0.2 mi @ 4.3 mph</t>
  </si>
  <si>
    <t>10K Pace</t>
  </si>
  <si>
    <t>0.5 mi @ 7 mph</t>
  </si>
  <si>
    <t>5K Pace</t>
  </si>
  <si>
    <t>0.3 mi @ 7.8 mph</t>
  </si>
  <si>
    <t>0.2 mi @ 8 mph</t>
  </si>
  <si>
    <t>0.5 mi @ 7.6 mph</t>
  </si>
  <si>
    <t>1.9 mi @ 6.3 mph</t>
  </si>
  <si>
    <t>17.) Taper Week 2 - 07/06/2023</t>
  </si>
  <si>
    <t>Up Hill Run Taper Week 1</t>
  </si>
  <si>
    <t xml:space="preserve">Up Hill (Elevation 12) 0.6 mi @ 5.4 mph </t>
  </si>
  <si>
    <t>Recovery 0.2 mi @ walk/jog</t>
  </si>
  <si>
    <t xml:space="preserve">Up Hill (Elevation 10) 0.6 mi @ 5.5 mph </t>
  </si>
  <si>
    <t xml:space="preserve">Up Hill (Elevation 8) 0.6 mi @ 5.6 mph </t>
  </si>
  <si>
    <t>Recovery 0.3 mi @ walk/jog</t>
  </si>
  <si>
    <t xml:space="preserve">Up Hill (Elevation 6) 0.6 mi @ 5.7 mph </t>
  </si>
  <si>
    <t xml:space="preserve">Up Hill (Elevation 4) 0.3 mi @ 5.8 mph </t>
  </si>
  <si>
    <t>18.) Week 1 - 12/06/2023</t>
  </si>
  <si>
    <t>0.6 mi @ 8.0 mph</t>
  </si>
  <si>
    <t>0.6 mi @ 7.8 mph</t>
  </si>
  <si>
    <t>0.1 mi @ 8 mph</t>
  </si>
  <si>
    <t>0.1 mi @ 7.9 mph</t>
  </si>
  <si>
    <t>0.1 mi @ 7.8 mph</t>
  </si>
  <si>
    <t>0.1 mi @ 7.7 mph</t>
  </si>
  <si>
    <t>0.1 mi @ 7.6 mph</t>
  </si>
  <si>
    <t>Back to the top</t>
  </si>
  <si>
    <t>Easy/Light</t>
  </si>
  <si>
    <t>Hard to Hard</t>
  </si>
  <si>
    <t>Hard to Very Hard</t>
  </si>
  <si>
    <t>Training Session Distribution</t>
  </si>
  <si>
    <t>Training Session Distribution by Effort Zones</t>
  </si>
  <si>
    <t>21/06/2023 (Wednesday, started at 18:50)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</si>
</sst>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30"/>
      <color theme="0"/>
      <name val="Calibri"/>
      <family val="2"/>
      <scheme val="minor"/>
    </font>
    <font>
      <sz val="11"/>
      <color rgb="FF00B0F0"/>
      <name val="Calibri"/>
      <family val="2"/>
      <scheme val="minor"/>
    </font>
    <font>
      <b/>
      <u/>
      <sz val="11"/>
      <color rgb="FF7030A0"/>
      <name val="Calibri"/>
      <family val="2"/>
    </font>
    <font>
      <sz val="7"/>
      <color theme="1"/>
      <name val="Calibri"/>
      <family val="2"/>
      <scheme val="minor"/>
    </font>
    <font>
      <b/>
      <sz val="16"/>
      <color theme="1"/>
      <name val="Calibri"/>
      <family val="2"/>
      <scheme val="minor"/>
    </font>
    <font>
      <b/>
      <sz val="12"/>
      <color theme="1"/>
      <name val="Calibri"/>
      <family val="2"/>
      <scheme val="minor"/>
    </font>
    <font>
      <sz val="20"/>
      <color theme="1"/>
      <name val="Calibri"/>
      <family val="2"/>
      <scheme val="minor"/>
    </font>
    <font>
      <b/>
      <u/>
      <sz val="20"/>
      <color theme="1"/>
      <name val="Calibri"/>
      <family val="2"/>
      <scheme val="minor"/>
    </font>
    <font>
      <b/>
      <sz val="20"/>
      <color theme="1"/>
      <name val="Calibri"/>
      <family val="2"/>
      <scheme val="minor"/>
    </font>
    <font>
      <b/>
      <sz val="9"/>
      <color theme="1"/>
      <name val="Calibri"/>
      <family val="2"/>
      <scheme val="minor"/>
    </font>
    <font>
      <b/>
      <sz val="11"/>
      <color rgb="FFC00000"/>
      <name val="Calibri"/>
      <family val="2"/>
      <scheme val="minor"/>
    </font>
    <font>
      <b/>
      <sz val="11"/>
      <color rgb="FFFF0000"/>
      <name val="Calibri"/>
      <family val="2"/>
      <scheme val="minor"/>
    </font>
    <font>
      <b/>
      <sz val="10"/>
      <color theme="1"/>
      <name val="Calibri"/>
      <family val="2"/>
      <scheme val="minor"/>
    </font>
    <font>
      <b/>
      <sz val="20"/>
      <color theme="0"/>
      <name val="Calibri"/>
      <family val="2"/>
      <scheme val="minor"/>
    </font>
    <font>
      <sz val="10"/>
      <color theme="1"/>
      <name val="Calibri"/>
      <family val="2"/>
      <scheme val="minor"/>
    </font>
    <font>
      <sz val="30"/>
      <color theme="1"/>
      <name val="Calibri"/>
      <family val="2"/>
    </font>
    <font>
      <b/>
      <u/>
      <sz val="16"/>
      <color theme="10"/>
      <name val="Calibri"/>
      <family val="2"/>
      <scheme val="minor"/>
    </font>
    <font>
      <b/>
      <u/>
      <sz val="11"/>
      <color rgb="FF7030A0"/>
      <name val="Calibri"/>
      <family val="2"/>
      <scheme val="minor"/>
    </font>
  </fonts>
  <fills count="11">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0"/>
        <bgColor indexed="64"/>
      </patternFill>
    </fill>
    <fill>
      <patternFill patternType="solid">
        <fgColor rgb="FF00B0F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8585"/>
        <bgColor indexed="64"/>
      </patternFill>
    </fill>
    <fill>
      <patternFill patternType="solid">
        <fgColor rgb="FFC00000"/>
        <bgColor indexed="64"/>
      </patternFill>
    </fill>
  </fills>
  <borders count="1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122">
    <xf numFmtId="0" fontId="0" fillId="0" borderId="0" xfId="0"/>
    <xf numFmtId="0" fontId="6" fillId="0" borderId="0" xfId="0" applyFont="1" applyAlignment="1">
      <alignment vertical="center"/>
    </xf>
    <xf numFmtId="0" fontId="0" fillId="0" borderId="0" xfId="0" applyAlignment="1">
      <alignment vertical="center"/>
    </xf>
    <xf numFmtId="0" fontId="0" fillId="0" borderId="0" xfId="0" applyAlignment="1">
      <alignment horizontal="right"/>
    </xf>
    <xf numFmtId="0" fontId="0" fillId="3" borderId="0" xfId="0" applyFill="1" applyAlignment="1">
      <alignment vertical="center"/>
    </xf>
    <xf numFmtId="0" fontId="0" fillId="3" borderId="0" xfId="0" applyFill="1"/>
    <xf numFmtId="0" fontId="0" fillId="3" borderId="2" xfId="0" applyFill="1" applyBorder="1"/>
    <xf numFmtId="16" fontId="2" fillId="3" borderId="3" xfId="0" applyNumberFormat="1" applyFont="1" applyFill="1" applyBorder="1"/>
    <xf numFmtId="0" fontId="0" fillId="3" borderId="3" xfId="0" applyFill="1" applyBorder="1"/>
    <xf numFmtId="0" fontId="2" fillId="3" borderId="3" xfId="0" applyFont="1" applyFill="1" applyBorder="1"/>
    <xf numFmtId="0" fontId="2" fillId="3" borderId="4" xfId="0" applyFont="1" applyFill="1" applyBorder="1"/>
    <xf numFmtId="0" fontId="0" fillId="3" borderId="5" xfId="0" applyFill="1" applyBorder="1"/>
    <xf numFmtId="1" fontId="0" fillId="3" borderId="6" xfId="0" applyNumberFormat="1" applyFill="1" applyBorder="1"/>
    <xf numFmtId="0" fontId="2" fillId="0" borderId="0" xfId="0" applyFont="1"/>
    <xf numFmtId="0" fontId="0" fillId="3" borderId="7" xfId="0" applyFill="1" applyBorder="1"/>
    <xf numFmtId="0" fontId="0" fillId="3" borderId="1" xfId="0" applyFill="1" applyBorder="1"/>
    <xf numFmtId="0" fontId="7" fillId="3" borderId="1" xfId="2" applyFont="1" applyFill="1" applyBorder="1"/>
    <xf numFmtId="2" fontId="0" fillId="3" borderId="1" xfId="0" applyNumberFormat="1" applyFill="1" applyBorder="1"/>
    <xf numFmtId="1" fontId="0" fillId="3" borderId="8" xfId="0" applyNumberFormat="1" applyFill="1" applyBorder="1"/>
    <xf numFmtId="2" fontId="0" fillId="0" borderId="0" xfId="0" applyNumberFormat="1"/>
    <xf numFmtId="0" fontId="0" fillId="4" borderId="0" xfId="0" applyFill="1" applyAlignment="1">
      <alignment vertical="center"/>
    </xf>
    <xf numFmtId="0" fontId="0" fillId="4" borderId="0" xfId="0" applyFill="1"/>
    <xf numFmtId="1" fontId="0" fillId="4" borderId="0" xfId="0" applyNumberFormat="1" applyFill="1"/>
    <xf numFmtId="1" fontId="0" fillId="3" borderId="4" xfId="0" applyNumberFormat="1" applyFill="1" applyBorder="1"/>
    <xf numFmtId="0" fontId="0" fillId="3" borderId="0" xfId="0" applyFill="1" applyAlignment="1">
      <alignment horizontal="right"/>
    </xf>
    <xf numFmtId="2" fontId="0" fillId="0" borderId="0" xfId="1" applyNumberFormat="1" applyFont="1"/>
    <xf numFmtId="0" fontId="0" fillId="2" borderId="0" xfId="0" applyFill="1"/>
    <xf numFmtId="0" fontId="0" fillId="2" borderId="0" xfId="0" applyFill="1" applyAlignment="1">
      <alignment vertical="center"/>
    </xf>
    <xf numFmtId="1" fontId="0" fillId="2" borderId="0" xfId="0" applyNumberFormat="1" applyFill="1"/>
    <xf numFmtId="2" fontId="0" fillId="2" borderId="0" xfId="0" applyNumberFormat="1" applyFill="1"/>
    <xf numFmtId="2" fontId="0" fillId="2" borderId="0" xfId="1" applyNumberFormat="1" applyFont="1" applyFill="1"/>
    <xf numFmtId="0" fontId="0" fillId="5" borderId="0" xfId="0" applyFill="1" applyAlignment="1">
      <alignment vertical="center"/>
    </xf>
    <xf numFmtId="0" fontId="0" fillId="5" borderId="0" xfId="0" applyFill="1"/>
    <xf numFmtId="0" fontId="0" fillId="5" borderId="2" xfId="0" applyFill="1" applyBorder="1"/>
    <xf numFmtId="16" fontId="2" fillId="5" borderId="3" xfId="0" applyNumberFormat="1" applyFont="1" applyFill="1" applyBorder="1"/>
    <xf numFmtId="0" fontId="0" fillId="5" borderId="3" xfId="0" applyFill="1" applyBorder="1"/>
    <xf numFmtId="0" fontId="2" fillId="5" borderId="3" xfId="0" applyFont="1" applyFill="1" applyBorder="1"/>
    <xf numFmtId="1" fontId="2" fillId="5" borderId="4" xfId="0" applyNumberFormat="1" applyFont="1" applyFill="1" applyBorder="1"/>
    <xf numFmtId="0" fontId="0" fillId="5" borderId="5" xfId="0" applyFill="1" applyBorder="1"/>
    <xf numFmtId="0" fontId="2" fillId="5" borderId="0" xfId="0" applyFont="1" applyFill="1"/>
    <xf numFmtId="1" fontId="2" fillId="5" borderId="6" xfId="0" applyNumberFormat="1" applyFont="1" applyFill="1" applyBorder="1"/>
    <xf numFmtId="2" fontId="2" fillId="0" borderId="0" xfId="0" applyNumberFormat="1" applyFont="1"/>
    <xf numFmtId="0" fontId="0" fillId="5" borderId="7" xfId="0" applyFill="1" applyBorder="1"/>
    <xf numFmtId="0" fontId="7" fillId="5" borderId="1" xfId="2" applyFont="1" applyFill="1" applyBorder="1" applyAlignment="1">
      <alignment horizontal="right"/>
    </xf>
    <xf numFmtId="0" fontId="0" fillId="5" borderId="1" xfId="0" applyFill="1" applyBorder="1"/>
    <xf numFmtId="1" fontId="0" fillId="5" borderId="8" xfId="0" applyNumberFormat="1" applyFill="1" applyBorder="1"/>
    <xf numFmtId="0" fontId="0" fillId="3" borderId="1" xfId="0" applyFill="1" applyBorder="1" applyAlignment="1">
      <alignment horizontal="right"/>
    </xf>
    <xf numFmtId="0" fontId="7" fillId="3" borderId="1" xfId="2" applyFont="1" applyFill="1" applyBorder="1" applyAlignment="1">
      <alignment horizontal="right"/>
    </xf>
    <xf numFmtId="0" fontId="8" fillId="5" borderId="3" xfId="0" applyFont="1" applyFill="1" applyBorder="1"/>
    <xf numFmtId="0" fontId="7" fillId="5" borderId="1" xfId="2" applyFont="1" applyFill="1" applyBorder="1" applyAlignment="1">
      <alignment horizontal="left"/>
    </xf>
    <xf numFmtId="0" fontId="7" fillId="5" borderId="1" xfId="2" applyFont="1" applyFill="1" applyBorder="1"/>
    <xf numFmtId="0" fontId="2" fillId="0" borderId="0" xfId="0" applyFont="1" applyAlignment="1">
      <alignment horizontal="left" vertical="center"/>
    </xf>
    <xf numFmtId="0" fontId="0" fillId="3" borderId="8" xfId="0" applyFill="1" applyBorder="1"/>
    <xf numFmtId="0" fontId="2" fillId="5" borderId="0" xfId="0" applyFont="1" applyFill="1" applyAlignment="1">
      <alignment vertical="center"/>
    </xf>
    <xf numFmtId="16" fontId="2" fillId="5" borderId="3" xfId="0" applyNumberFormat="1" applyFont="1" applyFill="1" applyBorder="1" applyAlignment="1">
      <alignment horizontal="center"/>
    </xf>
    <xf numFmtId="0" fontId="2" fillId="5" borderId="3" xfId="0" applyFont="1" applyFill="1" applyBorder="1" applyAlignment="1">
      <alignment horizontal="left"/>
    </xf>
    <xf numFmtId="1" fontId="0" fillId="5" borderId="6" xfId="0" applyNumberFormat="1" applyFill="1" applyBorder="1"/>
    <xf numFmtId="2" fontId="0" fillId="5" borderId="1" xfId="0" applyNumberFormat="1" applyFill="1" applyBorder="1"/>
    <xf numFmtId="2" fontId="0" fillId="5" borderId="8" xfId="0" applyNumberFormat="1" applyFill="1" applyBorder="1"/>
    <xf numFmtId="2" fontId="0" fillId="4" borderId="0" xfId="0" applyNumberFormat="1" applyFill="1"/>
    <xf numFmtId="2" fontId="0" fillId="5" borderId="3" xfId="0" applyNumberFormat="1" applyFill="1" applyBorder="1"/>
    <xf numFmtId="2" fontId="0" fillId="5" borderId="4" xfId="0" applyNumberFormat="1" applyFill="1" applyBorder="1"/>
    <xf numFmtId="0" fontId="9" fillId="0" borderId="0" xfId="0" applyFont="1" applyAlignment="1">
      <alignment vertical="center"/>
    </xf>
    <xf numFmtId="0" fontId="13" fillId="0" borderId="0" xfId="0" applyFont="1" applyAlignment="1">
      <alignment vertical="center"/>
    </xf>
    <xf numFmtId="0" fontId="9" fillId="0" borderId="0" xfId="0" applyFont="1" applyAlignment="1">
      <alignment horizontal="center"/>
    </xf>
    <xf numFmtId="0" fontId="2" fillId="0" borderId="9" xfId="0" applyFont="1" applyBorder="1" applyAlignment="1">
      <alignment horizontal="center" vertical="center" wrapText="1"/>
    </xf>
    <xf numFmtId="0" fontId="14" fillId="0" borderId="9" xfId="0" applyFont="1" applyBorder="1" applyAlignment="1">
      <alignment horizontal="center" vertical="center" wrapText="1"/>
    </xf>
    <xf numFmtId="0" fontId="0" fillId="3" borderId="10" xfId="0" applyFill="1" applyBorder="1"/>
    <xf numFmtId="0" fontId="0" fillId="3" borderId="10" xfId="0" applyFill="1" applyBorder="1" applyAlignment="1">
      <alignment horizontal="right"/>
    </xf>
    <xf numFmtId="0" fontId="0" fillId="3" borderId="11" xfId="0" applyFill="1" applyBorder="1"/>
    <xf numFmtId="10" fontId="0" fillId="3" borderId="11" xfId="1" applyNumberFormat="1" applyFont="1" applyFill="1" applyBorder="1"/>
    <xf numFmtId="10" fontId="0" fillId="0" borderId="0" xfId="1" applyNumberFormat="1" applyFont="1"/>
    <xf numFmtId="0" fontId="2" fillId="0" borderId="0" xfId="0" applyFont="1" applyAlignment="1">
      <alignment horizontal="right"/>
    </xf>
    <xf numFmtId="0" fontId="2" fillId="5" borderId="9" xfId="0" applyFont="1" applyFill="1" applyBorder="1"/>
    <xf numFmtId="10" fontId="15" fillId="5" borderId="9" xfId="1" applyNumberFormat="1" applyFont="1" applyFill="1" applyBorder="1"/>
    <xf numFmtId="10" fontId="16" fillId="5" borderId="9" xfId="1" applyNumberFormat="1" applyFont="1" applyFill="1" applyBorder="1"/>
    <xf numFmtId="0" fontId="2" fillId="5" borderId="10" xfId="0" applyFont="1" applyFill="1" applyBorder="1"/>
    <xf numFmtId="10" fontId="16" fillId="5" borderId="10" xfId="1" applyNumberFormat="1" applyFont="1" applyFill="1" applyBorder="1"/>
    <xf numFmtId="0" fontId="2" fillId="5" borderId="12" xfId="0" applyFont="1" applyFill="1" applyBorder="1"/>
    <xf numFmtId="10" fontId="16" fillId="5" borderId="12" xfId="1" applyNumberFormat="1" applyFont="1" applyFill="1" applyBorder="1"/>
    <xf numFmtId="4" fontId="0" fillId="0" borderId="0" xfId="0" applyNumberFormat="1"/>
    <xf numFmtId="10" fontId="0" fillId="0" borderId="0" xfId="0" applyNumberFormat="1"/>
    <xf numFmtId="4" fontId="2" fillId="0" borderId="0" xfId="1" applyNumberFormat="1" applyFont="1"/>
    <xf numFmtId="0" fontId="10" fillId="0" borderId="9" xfId="0" applyFont="1" applyBorder="1" applyAlignment="1">
      <alignment horizontal="center" vertical="center"/>
    </xf>
    <xf numFmtId="9" fontId="0" fillId="3" borderId="9" xfId="1" applyFont="1" applyFill="1" applyBorder="1" applyAlignment="1">
      <alignment vertical="center"/>
    </xf>
    <xf numFmtId="9" fontId="1" fillId="4" borderId="9" xfId="1" applyFont="1" applyFill="1" applyBorder="1" applyAlignment="1">
      <alignment vertical="center"/>
    </xf>
    <xf numFmtId="9" fontId="1" fillId="3" borderId="9" xfId="1" applyFont="1" applyFill="1" applyBorder="1" applyAlignment="1">
      <alignment vertical="center"/>
    </xf>
    <xf numFmtId="9" fontId="1" fillId="0" borderId="9" xfId="1" applyFont="1" applyBorder="1" applyAlignment="1">
      <alignment vertical="center"/>
    </xf>
    <xf numFmtId="0" fontId="17" fillId="0" borderId="9" xfId="0" applyFont="1" applyBorder="1" applyAlignment="1">
      <alignment horizontal="center" vertical="center" wrapText="1"/>
    </xf>
    <xf numFmtId="1" fontId="2" fillId="0" borderId="9" xfId="0" applyNumberFormat="1" applyFont="1" applyBorder="1" applyAlignment="1">
      <alignment vertical="center"/>
    </xf>
    <xf numFmtId="9" fontId="2" fillId="0" borderId="9" xfId="0" applyNumberFormat="1" applyFont="1" applyBorder="1" applyAlignment="1">
      <alignment vertical="center"/>
    </xf>
    <xf numFmtId="9" fontId="0" fillId="0" borderId="0" xfId="1" applyFont="1"/>
    <xf numFmtId="9" fontId="2" fillId="0" borderId="0" xfId="1" applyFont="1"/>
    <xf numFmtId="0" fontId="2" fillId="0" borderId="0" xfId="0" applyFont="1" applyAlignment="1">
      <alignment horizontal="center"/>
    </xf>
    <xf numFmtId="0" fontId="7" fillId="0" borderId="0" xfId="2" applyFont="1"/>
    <xf numFmtId="0" fontId="0" fillId="6" borderId="0" xfId="0" applyFill="1"/>
    <xf numFmtId="0" fontId="0" fillId="7" borderId="0" xfId="0" applyFill="1"/>
    <xf numFmtId="0" fontId="0" fillId="0" borderId="0" xfId="0" applyAlignment="1">
      <alignment horizontal="left"/>
    </xf>
    <xf numFmtId="0" fontId="0" fillId="6" borderId="0" xfId="0" applyFill="1" applyAlignment="1">
      <alignment horizontal="right"/>
    </xf>
    <xf numFmtId="0" fontId="19" fillId="0" borderId="0" xfId="0" applyFont="1" applyAlignment="1">
      <alignment vertical="center" wrapText="1"/>
    </xf>
    <xf numFmtId="0" fontId="2" fillId="0" borderId="0" xfId="0" applyFont="1" applyAlignment="1">
      <alignment horizontal="left"/>
    </xf>
    <xf numFmtId="20" fontId="0" fillId="0" borderId="0" xfId="0" applyNumberFormat="1"/>
    <xf numFmtId="0" fontId="0" fillId="9" borderId="0" xfId="0" applyFill="1"/>
    <xf numFmtId="0" fontId="3" fillId="10" borderId="0" xfId="0" applyFont="1" applyFill="1"/>
    <xf numFmtId="0" fontId="21" fillId="0" borderId="0" xfId="2" applyFont="1"/>
    <xf numFmtId="0" fontId="0" fillId="3" borderId="9" xfId="0" applyFill="1" applyBorder="1" applyAlignment="1">
      <alignment horizontal="left" vertical="center" wrapText="1"/>
    </xf>
    <xf numFmtId="0" fontId="0" fillId="4" borderId="9" xfId="0" applyFill="1" applyBorder="1" applyAlignment="1">
      <alignment horizontal="left" vertical="center" wrapText="1"/>
    </xf>
    <xf numFmtId="0" fontId="0" fillId="0" borderId="9" xfId="0" applyBorder="1" applyAlignment="1">
      <alignment horizontal="left" vertical="center" wrapText="1"/>
    </xf>
    <xf numFmtId="3" fontId="0" fillId="3" borderId="9" xfId="0" applyNumberFormat="1" applyFill="1" applyBorder="1" applyAlignment="1">
      <alignment vertical="center"/>
    </xf>
    <xf numFmtId="3" fontId="0" fillId="4" borderId="9" xfId="0" applyNumberFormat="1" applyFill="1" applyBorder="1" applyAlignment="1">
      <alignment vertical="center"/>
    </xf>
    <xf numFmtId="3" fontId="0" fillId="0" borderId="9" xfId="0" applyNumberFormat="1" applyBorder="1" applyAlignment="1">
      <alignment vertical="center"/>
    </xf>
    <xf numFmtId="0" fontId="22" fillId="3" borderId="1" xfId="2" applyFont="1" applyFill="1" applyBorder="1"/>
    <xf numFmtId="0" fontId="22" fillId="0" borderId="0" xfId="2" applyFont="1"/>
    <xf numFmtId="0" fontId="12" fillId="0" borderId="0" xfId="0" applyFont="1" applyAlignment="1">
      <alignment horizontal="center"/>
    </xf>
    <xf numFmtId="0" fontId="5" fillId="2" borderId="0" xfId="0" applyFont="1" applyFill="1" applyAlignment="1">
      <alignment horizontal="center" vertical="center"/>
    </xf>
    <xf numFmtId="0" fontId="0" fillId="0" borderId="0" xfId="0" applyAlignment="1">
      <alignment horizontal="center"/>
    </xf>
    <xf numFmtId="0" fontId="2" fillId="0" borderId="1" xfId="0" applyFont="1" applyBorder="1" applyAlignment="1">
      <alignment horizontal="center"/>
    </xf>
    <xf numFmtId="16" fontId="10" fillId="3" borderId="0" xfId="0" applyNumberFormat="1" applyFont="1" applyFill="1" applyAlignment="1">
      <alignment horizontal="center"/>
    </xf>
    <xf numFmtId="0" fontId="11" fillId="0" borderId="0" xfId="0" applyFont="1" applyAlignment="1">
      <alignment horizontal="center"/>
    </xf>
    <xf numFmtId="0" fontId="19" fillId="8" borderId="0" xfId="0" applyFont="1" applyFill="1" applyAlignment="1">
      <alignment horizontal="center" vertical="center" wrapText="1"/>
    </xf>
    <xf numFmtId="0" fontId="20" fillId="0" borderId="0" xfId="0" applyFont="1" applyAlignment="1">
      <alignment horizontal="center" vertical="center"/>
    </xf>
    <xf numFmtId="0" fontId="18" fillId="2" borderId="0" xfId="0" applyFont="1" applyFill="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89851268591427"/>
          <c:y val="7.4490740740740746E-2"/>
          <c:w val="0.79175240594925644"/>
          <c:h val="0.75329505686789155"/>
        </c:manualLayout>
      </c:layout>
      <c:lineChart>
        <c:grouping val="standard"/>
        <c:varyColors val="0"/>
        <c:ser>
          <c:idx val="0"/>
          <c:order val="0"/>
          <c:spPr>
            <a:ln w="22225" cap="rnd">
              <a:solidFill>
                <a:schemeClr val="accent1"/>
              </a:solidFill>
            </a:ln>
            <a:effectLst>
              <a:glow rad="139700">
                <a:schemeClr val="accent1">
                  <a:satMod val="175000"/>
                  <a:alpha val="14000"/>
                </a:schemeClr>
              </a:glo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numLit>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Lit>
          </c:cat>
          <c:val>
            <c:numLit>
              <c:formatCode>General</c:formatCode>
              <c:ptCount val="17"/>
              <c:pt idx="0">
                <c:v>30</c:v>
              </c:pt>
              <c:pt idx="1">
                <c:v>30</c:v>
              </c:pt>
              <c:pt idx="2">
                <c:v>32</c:v>
              </c:pt>
              <c:pt idx="3">
                <c:v>26</c:v>
              </c:pt>
              <c:pt idx="4">
                <c:v>32</c:v>
              </c:pt>
              <c:pt idx="5">
                <c:v>35</c:v>
              </c:pt>
              <c:pt idx="6">
                <c:v>36</c:v>
              </c:pt>
              <c:pt idx="7">
                <c:v>28</c:v>
              </c:pt>
              <c:pt idx="8">
                <c:v>37</c:v>
              </c:pt>
              <c:pt idx="9">
                <c:v>38</c:v>
              </c:pt>
              <c:pt idx="10">
                <c:v>39</c:v>
              </c:pt>
              <c:pt idx="11">
                <c:v>30</c:v>
              </c:pt>
              <c:pt idx="12">
                <c:v>40</c:v>
              </c:pt>
              <c:pt idx="13">
                <c:v>41</c:v>
              </c:pt>
              <c:pt idx="14">
                <c:v>42.5</c:v>
              </c:pt>
              <c:pt idx="15">
                <c:v>18</c:v>
              </c:pt>
              <c:pt idx="16">
                <c:v>11</c:v>
              </c:pt>
            </c:numLit>
          </c:val>
          <c:smooth val="0"/>
          <c:extLst>
            <c:ext xmlns:c16="http://schemas.microsoft.com/office/drawing/2014/chart" uri="{C3380CC4-5D6E-409C-BE32-E72D297353CC}">
              <c16:uniqueId val="{00000000-7D34-4CE1-B44F-BD68F42B1D33}"/>
            </c:ext>
          </c:extLst>
        </c:ser>
        <c:dLbls>
          <c:dLblPos val="ctr"/>
          <c:showLegendKey val="0"/>
          <c:showVal val="1"/>
          <c:showCatName val="0"/>
          <c:showSerName val="0"/>
          <c:showPercent val="0"/>
          <c:showBubbleSize val="0"/>
        </c:dLbls>
        <c:smooth val="0"/>
        <c:axId val="96026640"/>
        <c:axId val="96023312"/>
      </c:lineChart>
      <c:catAx>
        <c:axId val="96026640"/>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96023312"/>
        <c:crosses val="autoZero"/>
        <c:auto val="1"/>
        <c:lblAlgn val="ctr"/>
        <c:lblOffset val="100"/>
        <c:noMultiLvlLbl val="0"/>
      </c:catAx>
      <c:valAx>
        <c:axId val="96023312"/>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_);\(#,##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96026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10428331875182269"/>
          <c:w val="1"/>
          <c:h val="0.78043635170603676"/>
        </c:manualLayout>
      </c:layout>
      <c:ofPieChart>
        <c:ofPieType val="bar"/>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13FD-4312-8F15-6BB1334DF1B8}"/>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13FD-4312-8F15-6BB1334DF1B8}"/>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13FD-4312-8F15-6BB1334DF1B8}"/>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13FD-4312-8F15-6BB1334DF1B8}"/>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13FD-4312-8F15-6BB1334DF1B8}"/>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13FD-4312-8F15-6BB1334DF1B8}"/>
              </c:ext>
            </c:extLst>
          </c:dPt>
          <c:dLbls>
            <c:dLbl>
              <c:idx val="0"/>
              <c:tx>
                <c:rich>
                  <a:bodyPr/>
                  <a:lstStyle/>
                  <a:p>
                    <a:fld id="{926B7D30-A3CB-45C6-9916-2EB0D2E7582B}" type="CATEGORYNAME">
                      <a:rPr lang="en-US"/>
                      <a:pPr/>
                      <a:t>[CATEGORY NAME]</a:t>
                    </a:fld>
                    <a:r>
                      <a:rPr lang="en-US" baseline="0"/>
                      <a:t>
65%</a:t>
                    </a:r>
                  </a:p>
                </c:rich>
              </c:tx>
              <c:dLblPos val="ctr"/>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13FD-4312-8F15-6BB1334DF1B8}"/>
                </c:ext>
              </c:extLst>
            </c:dLbl>
            <c:dLbl>
              <c:idx val="4"/>
              <c:layout>
                <c:manualLayout>
                  <c:x val="-0.13587810936980677"/>
                  <c:y val="8.0620827908322479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8.4959959429056917E-2"/>
                      <c:h val="0.11990376202974629"/>
                    </c:manualLayout>
                  </c15:layout>
                </c:ext>
                <c:ext xmlns:c16="http://schemas.microsoft.com/office/drawing/2014/chart" uri="{C3380CC4-5D6E-409C-BE32-E72D297353CC}">
                  <c16:uniqueId val="{00000009-13FD-4312-8F15-6BB1334DF1B8}"/>
                </c:ext>
              </c:extLst>
            </c:dLbl>
            <c:dLbl>
              <c:idx val="5"/>
              <c:tx>
                <c:rich>
                  <a:bodyPr/>
                  <a:lstStyle/>
                  <a:p>
                    <a:r>
                      <a:rPr lang="en-US" baseline="0"/>
                      <a:t>Hard Sessons,  36%</a:t>
                    </a:r>
                  </a:p>
                </c:rich>
              </c:tx>
              <c:dLblPos val="ct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13FD-4312-8F15-6BB1334DF1B8}"/>
                </c:ext>
              </c:extLst>
            </c:dLbl>
            <c:spPr>
              <a:solidFill>
                <a:schemeClr val="tx1"/>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ct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5"/>
              <c:pt idx="0">
                <c:v>MAF</c:v>
              </c:pt>
              <c:pt idx="1">
                <c:v>Interval</c:v>
              </c:pt>
              <c:pt idx="2">
                <c:v>Tempo</c:v>
              </c:pt>
              <c:pt idx="3">
                <c:v>Hills</c:v>
              </c:pt>
              <c:pt idx="4">
                <c:v>Easy</c:v>
              </c:pt>
            </c:strLit>
          </c:cat>
          <c:val>
            <c:numLit>
              <c:formatCode>General</c:formatCode>
              <c:ptCount val="5"/>
              <c:pt idx="0">
                <c:v>0.64526122823098075</c:v>
              </c:pt>
              <c:pt idx="1">
                <c:v>0.1426397800183318</c:v>
              </c:pt>
              <c:pt idx="2">
                <c:v>0.12025664527956002</c:v>
              </c:pt>
              <c:pt idx="3">
                <c:v>7.5343721356553622E-2</c:v>
              </c:pt>
              <c:pt idx="4">
                <c:v>1.6498625114573784E-2</c:v>
              </c:pt>
            </c:numLit>
          </c:val>
          <c:extLst>
            <c:ext xmlns:c16="http://schemas.microsoft.com/office/drawing/2014/chart" uri="{C3380CC4-5D6E-409C-BE32-E72D297353CC}">
              <c16:uniqueId val="{0000000C-13FD-4312-8F15-6BB1334DF1B8}"/>
            </c:ext>
          </c:extLst>
        </c:ser>
        <c:dLbls>
          <c:dLblPos val="ctr"/>
          <c:showLegendKey val="0"/>
          <c:showVal val="0"/>
          <c:showCatName val="0"/>
          <c:showSerName val="0"/>
          <c:showPercent val="1"/>
          <c:showBubbleSize val="0"/>
          <c:showLeaderLines val="1"/>
        </c:dLbls>
        <c:gapWidth val="15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'HM 21-06-2023 TP'!$F$154</c:f>
              <c:strCache>
                <c:ptCount val="1"/>
                <c:pt idx="0">
                  <c:v>%</c:v>
                </c:pt>
              </c:strCache>
            </c:strRef>
          </c:tx>
          <c:spPr>
            <a:solidFill>
              <a:schemeClr val="accent1"/>
            </a:solidFill>
            <a:ln>
              <a:solidFill>
                <a:srgbClr val="00B050"/>
              </a:solidFill>
            </a:ln>
            <a:effectLst/>
          </c:spPr>
          <c:invertIfNegative val="0"/>
          <c:dPt>
            <c:idx val="0"/>
            <c:invertIfNegative val="0"/>
            <c:bubble3D val="0"/>
            <c:spPr>
              <a:solidFill>
                <a:srgbClr val="00B050"/>
              </a:solidFill>
              <a:ln w="12700">
                <a:solidFill>
                  <a:schemeClr val="tx1"/>
                </a:solidFill>
              </a:ln>
              <a:effectLst/>
            </c:spPr>
            <c:extLst>
              <c:ext xmlns:c16="http://schemas.microsoft.com/office/drawing/2014/chart" uri="{C3380CC4-5D6E-409C-BE32-E72D297353CC}">
                <c16:uniqueId val="{00000001-DB17-4278-895D-68633CDACB5A}"/>
              </c:ext>
            </c:extLst>
          </c:dPt>
          <c:dPt>
            <c:idx val="1"/>
            <c:invertIfNegative val="0"/>
            <c:bubble3D val="0"/>
            <c:spPr>
              <a:solidFill>
                <a:srgbClr val="FFFF00"/>
              </a:solidFill>
              <a:ln w="12700">
                <a:solidFill>
                  <a:schemeClr val="tx1"/>
                </a:solidFill>
              </a:ln>
              <a:effectLst/>
            </c:spPr>
            <c:extLst>
              <c:ext xmlns:c16="http://schemas.microsoft.com/office/drawing/2014/chart" uri="{C3380CC4-5D6E-409C-BE32-E72D297353CC}">
                <c16:uniqueId val="{00000002-DB17-4278-895D-68633CDACB5A}"/>
              </c:ext>
            </c:extLst>
          </c:dPt>
          <c:dPt>
            <c:idx val="2"/>
            <c:invertIfNegative val="0"/>
            <c:bubble3D val="0"/>
            <c:spPr>
              <a:solidFill>
                <a:srgbClr val="FF0000"/>
              </a:solidFill>
              <a:ln w="12700">
                <a:solidFill>
                  <a:schemeClr val="tx1"/>
                </a:solidFill>
              </a:ln>
              <a:effectLst/>
            </c:spPr>
            <c:extLst>
              <c:ext xmlns:c16="http://schemas.microsoft.com/office/drawing/2014/chart" uri="{C3380CC4-5D6E-409C-BE32-E72D297353CC}">
                <c16:uniqueId val="{00000003-DB17-4278-895D-68633CDACB5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'HM 21-06-2023 TP'!$D$155:$D$157</c:f>
              <c:strCache>
                <c:ptCount val="3"/>
                <c:pt idx="0">
                  <c:v>Easy/Light</c:v>
                </c:pt>
                <c:pt idx="1">
                  <c:v>Hard to Hard</c:v>
                </c:pt>
                <c:pt idx="2">
                  <c:v>Hard to Very Hard</c:v>
                </c:pt>
              </c:strCache>
            </c:strRef>
          </c:cat>
          <c:val>
            <c:numRef>
              <c:f>'HM 21-06-2023 TP'!$F$155:$F$157</c:f>
              <c:numCache>
                <c:formatCode>0%</c:formatCode>
                <c:ptCount val="3"/>
                <c:pt idx="0">
                  <c:v>0.64526122823098075</c:v>
                </c:pt>
                <c:pt idx="1">
                  <c:v>0.13675527039413382</c:v>
                </c:pt>
                <c:pt idx="2">
                  <c:v>0.21798350137488542</c:v>
                </c:pt>
              </c:numCache>
            </c:numRef>
          </c:val>
          <c:extLst>
            <c:ext xmlns:c16="http://schemas.microsoft.com/office/drawing/2014/chart" uri="{C3380CC4-5D6E-409C-BE32-E72D297353CC}">
              <c16:uniqueId val="{00000000-DB17-4278-895D-68633CDACB5A}"/>
            </c:ext>
          </c:extLst>
        </c:ser>
        <c:dLbls>
          <c:showLegendKey val="0"/>
          <c:showVal val="0"/>
          <c:showCatName val="0"/>
          <c:showSerName val="0"/>
          <c:showPercent val="0"/>
          <c:showBubbleSize val="0"/>
        </c:dLbls>
        <c:gapWidth val="219"/>
        <c:overlap val="-27"/>
        <c:axId val="22198256"/>
        <c:axId val="22197776"/>
      </c:barChart>
      <c:catAx>
        <c:axId val="22198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197776"/>
        <c:crosses val="autoZero"/>
        <c:auto val="1"/>
        <c:lblAlgn val="ctr"/>
        <c:lblOffset val="100"/>
        <c:noMultiLvlLbl val="0"/>
      </c:catAx>
      <c:valAx>
        <c:axId val="221977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198256"/>
        <c:crosses val="autoZero"/>
        <c:crossBetween val="between"/>
      </c:valAx>
      <c:spPr>
        <a:solidFill>
          <a:schemeClr val="bg1">
            <a:lumMod val="95000"/>
          </a:schemeClr>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15240</xdr:colOff>
      <xdr:row>107</xdr:row>
      <xdr:rowOff>335280</xdr:rowOff>
    </xdr:from>
    <xdr:to>
      <xdr:col>15</xdr:col>
      <xdr:colOff>190500</xdr:colOff>
      <xdr:row>124</xdr:row>
      <xdr:rowOff>38100</xdr:rowOff>
    </xdr:to>
    <xdr:graphicFrame macro="">
      <xdr:nvGraphicFramePr>
        <xdr:cNvPr id="2" name="Chart 1" descr="Week&#10;">
          <a:extLst>
            <a:ext uri="{FF2B5EF4-FFF2-40B4-BE49-F238E27FC236}">
              <a16:creationId xmlns:a16="http://schemas.microsoft.com/office/drawing/2014/main" id="{7EF78265-0DBE-4DCE-8A19-3EC0B78D5840}"/>
            </a:ext>
            <a:ext uri="{C183D7F6-B498-43B3-948B-1728B52AA6E4}">
              <adec:decorative xmlns:adec="http://schemas.microsoft.com/office/drawing/2017/decorative" val="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13</xdr:col>
      <xdr:colOff>91440</xdr:colOff>
      <xdr:row>28</xdr:row>
      <xdr:rowOff>30480</xdr:rowOff>
    </xdr:from>
    <xdr:ext cx="2369820" cy="1642373"/>
    <xdr:sp macro="" textlink="">
      <xdr:nvSpPr>
        <xdr:cNvPr id="3" name="TextBox 2">
          <a:extLst>
            <a:ext uri="{FF2B5EF4-FFF2-40B4-BE49-F238E27FC236}">
              <a16:creationId xmlns:a16="http://schemas.microsoft.com/office/drawing/2014/main" id="{2516769D-9627-46CF-A451-11D7C9A358AB}"/>
            </a:ext>
          </a:extLst>
        </xdr:cNvPr>
        <xdr:cNvSpPr txBox="1"/>
      </xdr:nvSpPr>
      <xdr:spPr>
        <a:xfrm>
          <a:off x="8945880" y="5158740"/>
          <a:ext cx="2369820" cy="16423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tx1"/>
              </a:solidFill>
              <a:effectLst/>
              <a:latin typeface="+mn-lt"/>
              <a:ea typeface="+mn-ea"/>
              <a:cs typeface="+mn-cs"/>
            </a:rPr>
            <a:t>Lower left back pain happened this week, (?) injury. I might have increased my training distance too much in January 2023, which resulted in this back pain. A setback indeed, but it won't stop me from achieving my goal of finishing my first HM in equal or less than 2 hours, 15 minutes.</a:t>
          </a:r>
          <a:endParaRPr lang="en-GB" sz="1100" b="1"/>
        </a:p>
      </xdr:txBody>
    </xdr:sp>
    <xdr:clientData/>
  </xdr:oneCellAnchor>
  <xdr:twoCellAnchor>
    <xdr:from>
      <xdr:col>0</xdr:col>
      <xdr:colOff>289560</xdr:colOff>
      <xdr:row>1</xdr:row>
      <xdr:rowOff>0</xdr:rowOff>
    </xdr:from>
    <xdr:to>
      <xdr:col>17</xdr:col>
      <xdr:colOff>91440</xdr:colOff>
      <xdr:row>20</xdr:row>
      <xdr:rowOff>76200</xdr:rowOff>
    </xdr:to>
    <xdr:sp macro="" textlink="">
      <xdr:nvSpPr>
        <xdr:cNvPr id="4" name="TextBox 3">
          <a:extLst>
            <a:ext uri="{FF2B5EF4-FFF2-40B4-BE49-F238E27FC236}">
              <a16:creationId xmlns:a16="http://schemas.microsoft.com/office/drawing/2014/main" id="{F7E08270-CA74-4ECD-BA79-0F6B84BD04B7}"/>
            </a:ext>
          </a:extLst>
        </xdr:cNvPr>
        <xdr:cNvSpPr txBox="1"/>
      </xdr:nvSpPr>
      <xdr:spPr>
        <a:xfrm>
          <a:off x="289560" y="182880"/>
          <a:ext cx="11094720" cy="3550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GB" sz="1220">
              <a:solidFill>
                <a:schemeClr val="dk1"/>
              </a:solidFill>
              <a:effectLst/>
              <a:latin typeface="+mn-lt"/>
              <a:ea typeface="+mn-ea"/>
              <a:cs typeface="+mn-cs"/>
            </a:rPr>
            <a:t>I made my own half-marathon training plan based on the accumulated knowledge I've gained from running. The plan I've made is based on my current level of fitness. Thus, the level of difficulty of what I've made is relative to my own health and fitness level and experience. This training plan can either be hard for some or fairly easy for others.</a:t>
          </a:r>
        </a:p>
        <a:p>
          <a:endParaRPr lang="en-GB" sz="1220">
            <a:solidFill>
              <a:schemeClr val="dk1"/>
            </a:solidFill>
            <a:effectLst/>
            <a:latin typeface="+mn-lt"/>
            <a:ea typeface="+mn-ea"/>
            <a:cs typeface="+mn-cs"/>
          </a:endParaRPr>
        </a:p>
        <a:p>
          <a:r>
            <a:rPr lang="en-GB" sz="1220">
              <a:solidFill>
                <a:schemeClr val="dk1"/>
              </a:solidFill>
              <a:effectLst/>
              <a:latin typeface="+mn-lt"/>
              <a:ea typeface="+mn-ea"/>
              <a:cs typeface="+mn-cs"/>
            </a:rPr>
            <a:t>NOTE: This is not running advice, as I am not even a professional in this field. I am just a practitioner of it, just as I am with finance and investing.</a:t>
          </a:r>
          <a:endParaRPr lang="en-GB" sz="1220">
            <a:effectLst/>
          </a:endParaRPr>
        </a:p>
        <a:p>
          <a:r>
            <a:rPr lang="en-GB" sz="1220">
              <a:solidFill>
                <a:schemeClr val="dk1"/>
              </a:solidFill>
              <a:effectLst/>
              <a:latin typeface="+mn-lt"/>
              <a:ea typeface="+mn-ea"/>
              <a:cs typeface="+mn-cs"/>
            </a:rPr>
            <a:t>I'll clear out some points in my self-made half-marathon training plan below.</a:t>
          </a:r>
        </a:p>
        <a:p>
          <a:endParaRPr lang="en-GB" sz="1220">
            <a:effectLst/>
          </a:endParaRPr>
        </a:p>
        <a:p>
          <a:r>
            <a:rPr lang="en-GB" sz="1220">
              <a:solidFill>
                <a:schemeClr val="dk1"/>
              </a:solidFill>
              <a:effectLst/>
              <a:latin typeface="+mn-lt"/>
              <a:ea typeface="+mn-ea"/>
              <a:cs typeface="+mn-cs"/>
            </a:rPr>
            <a:t>1 kilometre is equivalent to 0.62 miles.</a:t>
          </a:r>
        </a:p>
        <a:p>
          <a:endParaRPr lang="en-GB" sz="1220">
            <a:effectLst/>
          </a:endParaRPr>
        </a:p>
        <a:p>
          <a:r>
            <a:rPr lang="en-GB" sz="1220">
              <a:solidFill>
                <a:schemeClr val="dk1"/>
              </a:solidFill>
              <a:effectLst/>
              <a:latin typeface="+mn-lt"/>
              <a:ea typeface="+mn-ea"/>
              <a:cs typeface="+mn-cs"/>
            </a:rPr>
            <a:t>I use miles per hour (mph) for the speed level of my running sessions. I did approximately 90% of my training plan on a treadmill; I only ran once or twice on the road.</a:t>
          </a:r>
          <a:endParaRPr lang="en-GB" sz="1220">
            <a:effectLst/>
          </a:endParaRPr>
        </a:p>
        <a:p>
          <a:r>
            <a:rPr lang="en-GB" sz="1220">
              <a:solidFill>
                <a:schemeClr val="dk1"/>
              </a:solidFill>
              <a:effectLst/>
              <a:latin typeface="+mn-lt"/>
              <a:ea typeface="+mn-ea"/>
              <a:cs typeface="+mn-cs"/>
            </a:rPr>
            <a:t>I usually indicate the distance, then the speed for my hard workout training session, e.g., 0.6 miles at 5.7 miles per hour.</a:t>
          </a:r>
        </a:p>
        <a:p>
          <a:endParaRPr lang="en-GB" sz="1220">
            <a:effectLst/>
          </a:endParaRPr>
        </a:p>
        <a:p>
          <a:r>
            <a:rPr lang="en-GB" sz="1220">
              <a:solidFill>
                <a:schemeClr val="dk1"/>
              </a:solidFill>
              <a:effectLst/>
              <a:latin typeface="+mn-lt"/>
              <a:ea typeface="+mn-ea"/>
              <a:cs typeface="+mn-cs"/>
            </a:rPr>
            <a:t>MAF means maximum aerobic fitness. This is my slow-running session, which focuses on maintaining my heart rate in a specific range. I'm currently aiming for 135–148 beats per minute (heart rate). Speed is not important in this training, as the focus is to keep my HR within my target range. This training focuses on the aerobic base, which refers to the foundation of cardiovascular fitness and endurance that is built through aerobic exercise. It represents the body's ability to efficiently deliver oxygen to the working muscles during sustained physical activity. Developing a strong aerobic base is important for improving endurance, stamina, and overall cardiovascular health.</a:t>
          </a:r>
        </a:p>
        <a:p>
          <a:endParaRPr lang="en-GB" sz="1220">
            <a:effectLst/>
          </a:endParaRPr>
        </a:p>
        <a:p>
          <a:r>
            <a:rPr lang="en-GB" sz="1220" baseline="0">
              <a:solidFill>
                <a:schemeClr val="dk1"/>
              </a:solidFill>
              <a:effectLst/>
              <a:latin typeface="+mn-lt"/>
              <a:ea typeface="+mn-ea"/>
              <a:cs typeface="+mn-cs"/>
            </a:rPr>
            <a:t>If you see a </a:t>
          </a:r>
          <a:r>
            <a:rPr lang="en-GB" sz="1220" b="1" baseline="0">
              <a:solidFill>
                <a:srgbClr val="7030A0"/>
              </a:solidFill>
              <a:effectLst/>
              <a:latin typeface="+mn-lt"/>
              <a:ea typeface="+mn-ea"/>
              <a:cs typeface="+mn-cs"/>
            </a:rPr>
            <a:t>text colour like this</a:t>
          </a:r>
          <a:r>
            <a:rPr lang="en-GB" sz="1220" baseline="0">
              <a:solidFill>
                <a:schemeClr val="dk1"/>
              </a:solidFill>
              <a:effectLst/>
              <a:latin typeface="+mn-lt"/>
              <a:ea typeface="+mn-ea"/>
              <a:cs typeface="+mn-cs"/>
            </a:rPr>
            <a:t>, click it, as it will link you to the specific training run that I've done. </a:t>
          </a:r>
          <a:endParaRPr lang="en-GB" sz="1220">
            <a:effectLst/>
          </a:endParaRPr>
        </a:p>
      </xdr:txBody>
    </xdr:sp>
    <xdr:clientData/>
  </xdr:twoCellAnchor>
  <xdr:twoCellAnchor>
    <xdr:from>
      <xdr:col>7</xdr:col>
      <xdr:colOff>106680</xdr:colOff>
      <xdr:row>132</xdr:row>
      <xdr:rowOff>249638</xdr:rowOff>
    </xdr:from>
    <xdr:to>
      <xdr:col>15</xdr:col>
      <xdr:colOff>179235</xdr:colOff>
      <xdr:row>145</xdr:row>
      <xdr:rowOff>150578</xdr:rowOff>
    </xdr:to>
    <xdr:graphicFrame macro="">
      <xdr:nvGraphicFramePr>
        <xdr:cNvPr id="5" name="Chart 4">
          <a:extLst>
            <a:ext uri="{FF2B5EF4-FFF2-40B4-BE49-F238E27FC236}">
              <a16:creationId xmlns:a16="http://schemas.microsoft.com/office/drawing/2014/main" id="{CD55DC99-8248-4A27-9929-F87CAC5182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106680</xdr:colOff>
      <xdr:row>150</xdr:row>
      <xdr:rowOff>0</xdr:rowOff>
    </xdr:from>
    <xdr:to>
      <xdr:col>15</xdr:col>
      <xdr:colOff>175260</xdr:colOff>
      <xdr:row>164</xdr:row>
      <xdr:rowOff>26670</xdr:rowOff>
    </xdr:to>
    <xdr:graphicFrame macro="">
      <xdr:nvGraphicFramePr>
        <xdr:cNvPr id="7" name="Chart 6">
          <a:extLst>
            <a:ext uri="{FF2B5EF4-FFF2-40B4-BE49-F238E27FC236}">
              <a16:creationId xmlns:a16="http://schemas.microsoft.com/office/drawing/2014/main" id="{59C27A59-A60D-48FC-B65A-FA670F24B8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0.42833</cdr:x>
      <cdr:y>0.90556</cdr:y>
    </cdr:from>
    <cdr:to>
      <cdr:x>0.63167</cdr:x>
      <cdr:y>0.97778</cdr:y>
    </cdr:to>
    <cdr:sp macro="" textlink="">
      <cdr:nvSpPr>
        <cdr:cNvPr id="2" name="TextBox 1">
          <a:extLst xmlns:a="http://schemas.openxmlformats.org/drawingml/2006/main">
            <a:ext uri="{FF2B5EF4-FFF2-40B4-BE49-F238E27FC236}">
              <a16:creationId xmlns:a16="http://schemas.microsoft.com/office/drawing/2014/main" id="{85422782-B5C6-FA57-DCC5-5994D54DF9CD}"/>
            </a:ext>
          </a:extLst>
        </cdr:cNvPr>
        <cdr:cNvSpPr txBox="1"/>
      </cdr:nvSpPr>
      <cdr:spPr>
        <a:xfrm xmlns:a="http://schemas.openxmlformats.org/drawingml/2006/main">
          <a:off x="1958325" y="2484120"/>
          <a:ext cx="929655" cy="198119"/>
        </a:xfrm>
        <a:prstGeom xmlns:a="http://schemas.openxmlformats.org/drawingml/2006/main" prst="rect">
          <a:avLst/>
        </a:prstGeom>
        <a:gradFill xmlns:a="http://schemas.openxmlformats.org/drawingml/2006/main">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xmlns:a="http://schemas.openxmlformats.org/drawingml/2006/main">
          <a:solidFill>
            <a:schemeClr val="accent1"/>
          </a:solidFill>
        </a:ln>
      </cdr:spPr>
      <cdr:txBody>
        <a:bodyPr xmlns:a="http://schemas.openxmlformats.org/drawingml/2006/main" vertOverflow="clip" wrap="none" rtlCol="0" anchor="ctr"/>
        <a:lstStyle xmlns:a="http://schemas.openxmlformats.org/drawingml/2006/main"/>
        <a:p xmlns:a="http://schemas.openxmlformats.org/drawingml/2006/main">
          <a:pPr algn="ctr"/>
          <a:r>
            <a:rPr lang="en-GB" sz="1400" b="1"/>
            <a:t>Week</a:t>
          </a:r>
        </a:p>
      </cdr:txBody>
    </cdr:sp>
  </cdr:relSizeAnchor>
  <cdr:relSizeAnchor xmlns:cdr="http://schemas.openxmlformats.org/drawingml/2006/chartDrawing">
    <cdr:from>
      <cdr:x>0.02984</cdr:x>
      <cdr:y>0.0635</cdr:y>
    </cdr:from>
    <cdr:to>
      <cdr:x>0.08318</cdr:x>
      <cdr:y>0.90488</cdr:y>
    </cdr:to>
    <cdr:sp macro="" textlink="">
      <cdr:nvSpPr>
        <cdr:cNvPr id="3" name="TextBox 1">
          <a:extLst xmlns:a="http://schemas.openxmlformats.org/drawingml/2006/main">
            <a:ext uri="{FF2B5EF4-FFF2-40B4-BE49-F238E27FC236}">
              <a16:creationId xmlns:a16="http://schemas.microsoft.com/office/drawing/2014/main" id="{D2E14B55-7333-141E-1CF6-EDA4EFD45676}"/>
            </a:ext>
          </a:extLst>
        </cdr:cNvPr>
        <cdr:cNvSpPr txBox="1"/>
      </cdr:nvSpPr>
      <cdr:spPr>
        <a:xfrm xmlns:a="http://schemas.openxmlformats.org/drawingml/2006/main">
          <a:off x="150745" y="188222"/>
          <a:ext cx="269477" cy="2494018"/>
        </a:xfrm>
        <a:prstGeom xmlns:a="http://schemas.openxmlformats.org/drawingml/2006/main" prst="rect">
          <a:avLst/>
        </a:prstGeom>
        <a:gradFill xmlns:a="http://schemas.openxmlformats.org/drawingml/2006/main" flip="none" rotWithShape="1">
          <a:gsLst>
            <a:gs pos="0">
              <a:schemeClr val="accent4">
                <a:lumMod val="5000"/>
                <a:lumOff val="95000"/>
              </a:schemeClr>
            </a:gs>
            <a:gs pos="74000">
              <a:schemeClr val="accent4">
                <a:lumMod val="45000"/>
                <a:lumOff val="55000"/>
              </a:schemeClr>
            </a:gs>
            <a:gs pos="83000">
              <a:schemeClr val="accent4">
                <a:lumMod val="45000"/>
                <a:lumOff val="55000"/>
              </a:schemeClr>
            </a:gs>
            <a:gs pos="100000">
              <a:schemeClr val="accent4">
                <a:lumMod val="30000"/>
                <a:lumOff val="70000"/>
              </a:schemeClr>
            </a:gs>
          </a:gsLst>
          <a:lin ang="5400000" scaled="1"/>
          <a:tileRect/>
        </a:gra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b="1"/>
            <a:t>D</a:t>
          </a:r>
        </a:p>
        <a:p xmlns:a="http://schemas.openxmlformats.org/drawingml/2006/main">
          <a:pPr algn="ctr"/>
          <a:r>
            <a:rPr lang="en-GB" sz="1400" b="1"/>
            <a:t>i</a:t>
          </a:r>
        </a:p>
        <a:p xmlns:a="http://schemas.openxmlformats.org/drawingml/2006/main">
          <a:pPr algn="ctr"/>
          <a:r>
            <a:rPr lang="en-GB" sz="1400" b="1"/>
            <a:t>s</a:t>
          </a:r>
        </a:p>
        <a:p xmlns:a="http://schemas.openxmlformats.org/drawingml/2006/main">
          <a:pPr algn="ctr"/>
          <a:r>
            <a:rPr lang="en-GB" sz="1400" b="1"/>
            <a:t>t</a:t>
          </a:r>
        </a:p>
        <a:p xmlns:a="http://schemas.openxmlformats.org/drawingml/2006/main">
          <a:pPr algn="ctr"/>
          <a:r>
            <a:rPr lang="en-GB" sz="1400" b="1"/>
            <a:t>a</a:t>
          </a:r>
        </a:p>
        <a:p xmlns:a="http://schemas.openxmlformats.org/drawingml/2006/main">
          <a:pPr algn="ctr"/>
          <a:r>
            <a:rPr lang="en-GB" sz="1400" b="1"/>
            <a:t>n</a:t>
          </a:r>
        </a:p>
        <a:p xmlns:a="http://schemas.openxmlformats.org/drawingml/2006/main">
          <a:pPr algn="ctr"/>
          <a:r>
            <a:rPr lang="en-GB" sz="1400" b="1"/>
            <a:t>c</a:t>
          </a:r>
        </a:p>
        <a:p xmlns:a="http://schemas.openxmlformats.org/drawingml/2006/main">
          <a:pPr algn="ctr"/>
          <a:r>
            <a:rPr lang="en-GB" sz="1400" b="1"/>
            <a:t>e</a:t>
          </a:r>
        </a:p>
        <a:p xmlns:a="http://schemas.openxmlformats.org/drawingml/2006/main">
          <a:pPr algn="ctr"/>
          <a:endParaRPr lang="en-GB" sz="1400" b="1"/>
        </a:p>
        <a:p xmlns:a="http://schemas.openxmlformats.org/drawingml/2006/main">
          <a:pPr algn="ctr"/>
          <a:r>
            <a:rPr lang="en-GB" sz="1400" b="1"/>
            <a:t>in</a:t>
          </a:r>
        </a:p>
        <a:p xmlns:a="http://schemas.openxmlformats.org/drawingml/2006/main">
          <a:pPr algn="ctr"/>
          <a:r>
            <a:rPr lang="en-GB" sz="1400" b="1"/>
            <a:t>KM</a:t>
          </a:r>
        </a:p>
        <a:p xmlns:a="http://schemas.openxmlformats.org/drawingml/2006/main">
          <a:pPr algn="ctr"/>
          <a:endParaRPr lang="en-GB" sz="1100" b="1"/>
        </a:p>
        <a:p xmlns:a="http://schemas.openxmlformats.org/drawingml/2006/main">
          <a:pPr algn="ctr"/>
          <a:endParaRPr lang="en-GB" sz="1100" b="1"/>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42A60-22C0-4A7D-AF78-C8DBC38E81C3}">
  <dimension ref="A22:T168"/>
  <sheetViews>
    <sheetView showGridLines="0" tabSelected="1" topLeftCell="A109" zoomScaleNormal="100" workbookViewId="0">
      <selection activeCell="R124" sqref="R124"/>
    </sheetView>
  </sheetViews>
  <sheetFormatPr defaultRowHeight="14.4" x14ac:dyDescent="0.3"/>
  <cols>
    <col min="3" max="3" width="4.77734375" customWidth="1"/>
    <col min="4" max="6" width="14.77734375" customWidth="1"/>
  </cols>
  <sheetData>
    <row r="22" spans="3:19" x14ac:dyDescent="0.3">
      <c r="C22" s="114" t="s">
        <v>0</v>
      </c>
      <c r="D22" s="114"/>
      <c r="E22" s="114"/>
      <c r="F22" s="114"/>
      <c r="G22" s="114"/>
      <c r="H22" s="114"/>
      <c r="I22" s="114"/>
      <c r="J22" s="114"/>
      <c r="K22" s="114"/>
      <c r="L22" s="114"/>
      <c r="M22" s="114"/>
    </row>
    <row r="23" spans="3:19" x14ac:dyDescent="0.3">
      <c r="C23" s="114"/>
      <c r="D23" s="114"/>
      <c r="E23" s="114"/>
      <c r="F23" s="114"/>
      <c r="G23" s="114"/>
      <c r="H23" s="114"/>
      <c r="I23" s="114"/>
      <c r="J23" s="114"/>
      <c r="K23" s="114"/>
      <c r="L23" s="114"/>
      <c r="M23" s="114"/>
    </row>
    <row r="24" spans="3:19" x14ac:dyDescent="0.3">
      <c r="C24" s="114"/>
      <c r="D24" s="114"/>
      <c r="E24" s="114"/>
      <c r="F24" s="114"/>
      <c r="G24" s="114"/>
      <c r="H24" s="114"/>
      <c r="I24" s="114"/>
      <c r="J24" s="114"/>
      <c r="K24" s="114"/>
      <c r="L24" s="114"/>
      <c r="M24" s="114"/>
    </row>
    <row r="25" spans="3:19" x14ac:dyDescent="0.3">
      <c r="C25" s="114"/>
      <c r="D25" s="114"/>
      <c r="E25" s="114"/>
      <c r="F25" s="114"/>
      <c r="G25" s="114"/>
      <c r="H25" s="114"/>
      <c r="I25" s="114"/>
      <c r="J25" s="114"/>
      <c r="K25" s="114"/>
      <c r="L25" s="114"/>
      <c r="M25" s="114"/>
    </row>
    <row r="26" spans="3:19" x14ac:dyDescent="0.3">
      <c r="C26" s="1"/>
      <c r="H26" s="115"/>
      <c r="I26" s="115"/>
      <c r="J26" s="115"/>
    </row>
    <row r="27" spans="3:19" ht="15" thickBot="1" x14ac:dyDescent="0.35">
      <c r="C27" s="2"/>
      <c r="H27" s="3"/>
      <c r="L27" s="116" t="s">
        <v>1</v>
      </c>
      <c r="M27" s="116"/>
    </row>
    <row r="28" spans="3:19" x14ac:dyDescent="0.3">
      <c r="C28" s="4" t="s">
        <v>2</v>
      </c>
      <c r="D28" s="5"/>
      <c r="E28" s="5"/>
      <c r="F28" s="5"/>
      <c r="G28" s="6"/>
      <c r="H28" s="7">
        <v>44977</v>
      </c>
      <c r="I28" s="7">
        <v>44980</v>
      </c>
      <c r="J28" s="7">
        <v>44983</v>
      </c>
      <c r="K28" s="8"/>
      <c r="L28" s="9" t="s">
        <v>3</v>
      </c>
      <c r="M28" s="10" t="s">
        <v>4</v>
      </c>
    </row>
    <row r="29" spans="3:19" x14ac:dyDescent="0.3">
      <c r="C29" s="4" t="s">
        <v>5</v>
      </c>
      <c r="D29" s="5"/>
      <c r="E29" s="5"/>
      <c r="F29" s="5"/>
      <c r="G29" s="11" t="s">
        <v>6</v>
      </c>
      <c r="H29" s="5">
        <v>10</v>
      </c>
      <c r="I29" s="5">
        <v>10</v>
      </c>
      <c r="J29" s="5">
        <v>10</v>
      </c>
      <c r="K29" s="5"/>
      <c r="L29" s="5">
        <f>SUM(H29:J29)</f>
        <v>30</v>
      </c>
      <c r="M29" s="12">
        <f>L29*0.62</f>
        <v>18.600000000000001</v>
      </c>
      <c r="O29" s="13"/>
    </row>
    <row r="30" spans="3:19" ht="15" thickBot="1" x14ac:dyDescent="0.35">
      <c r="C30" s="4" t="s">
        <v>7</v>
      </c>
      <c r="D30" s="5"/>
      <c r="E30" s="5"/>
      <c r="F30" s="5"/>
      <c r="G30" s="14"/>
      <c r="H30" s="15" t="s">
        <v>8</v>
      </c>
      <c r="I30" s="15" t="s">
        <v>8</v>
      </c>
      <c r="J30" s="16" t="s">
        <v>9</v>
      </c>
      <c r="K30" s="15"/>
      <c r="L30" s="17"/>
      <c r="M30" s="18"/>
      <c r="O30" s="19"/>
    </row>
    <row r="31" spans="3:19" ht="15" thickBot="1" x14ac:dyDescent="0.35">
      <c r="C31" s="20"/>
      <c r="D31" s="21"/>
      <c r="E31" s="21"/>
      <c r="F31" s="21"/>
      <c r="G31" s="21"/>
      <c r="H31" s="21"/>
      <c r="I31" s="21"/>
      <c r="J31" s="21"/>
      <c r="K31" s="21"/>
      <c r="L31" s="21"/>
      <c r="M31" s="22"/>
      <c r="O31" s="19"/>
      <c r="Q31" s="19"/>
    </row>
    <row r="32" spans="3:19" x14ac:dyDescent="0.3">
      <c r="C32" s="4" t="s">
        <v>10</v>
      </c>
      <c r="D32" s="5"/>
      <c r="E32" s="5"/>
      <c r="F32" s="5"/>
      <c r="G32" s="6"/>
      <c r="H32" s="7">
        <v>44985</v>
      </c>
      <c r="I32" s="7">
        <v>44988</v>
      </c>
      <c r="J32" s="7">
        <v>44989</v>
      </c>
      <c r="K32" s="8"/>
      <c r="L32" s="8"/>
      <c r="M32" s="23"/>
      <c r="O32" s="19"/>
      <c r="S32" s="19"/>
    </row>
    <row r="33" spans="2:19" x14ac:dyDescent="0.3">
      <c r="C33" s="4" t="s">
        <v>11</v>
      </c>
      <c r="D33" s="5"/>
      <c r="E33" s="5"/>
      <c r="F33" s="5"/>
      <c r="G33" s="11" t="s">
        <v>6</v>
      </c>
      <c r="H33" s="24">
        <v>10</v>
      </c>
      <c r="I33" s="5">
        <v>10</v>
      </c>
      <c r="J33" s="5">
        <v>10</v>
      </c>
      <c r="K33" s="5"/>
      <c r="L33" s="5">
        <f>SUM(H33:J33)</f>
        <v>30</v>
      </c>
      <c r="M33" s="12">
        <f>L33*0.62</f>
        <v>18.600000000000001</v>
      </c>
      <c r="P33" s="19"/>
      <c r="Q33" s="19"/>
      <c r="S33" s="19"/>
    </row>
    <row r="34" spans="2:19" ht="15" thickBot="1" x14ac:dyDescent="0.35">
      <c r="C34" s="4" t="s">
        <v>12</v>
      </c>
      <c r="D34" s="5"/>
      <c r="E34" s="5"/>
      <c r="F34" s="5"/>
      <c r="G34" s="14"/>
      <c r="H34" s="16" t="s">
        <v>13</v>
      </c>
      <c r="I34" s="15" t="s">
        <v>8</v>
      </c>
      <c r="J34" s="15" t="s">
        <v>8</v>
      </c>
      <c r="K34" s="15"/>
      <c r="L34" s="15"/>
      <c r="M34" s="18"/>
      <c r="S34" s="19"/>
    </row>
    <row r="35" spans="2:19" ht="15" thickBot="1" x14ac:dyDescent="0.35">
      <c r="C35" s="20"/>
      <c r="D35" s="21"/>
      <c r="E35" s="21"/>
      <c r="F35" s="21"/>
      <c r="G35" s="21"/>
      <c r="H35" s="21"/>
      <c r="I35" s="21"/>
      <c r="J35" s="21"/>
      <c r="K35" s="21"/>
      <c r="L35" s="21"/>
      <c r="M35" s="22"/>
      <c r="O35" s="19"/>
      <c r="P35" s="25"/>
      <c r="Q35" s="19"/>
      <c r="S35" s="19"/>
    </row>
    <row r="36" spans="2:19" x14ac:dyDescent="0.3">
      <c r="C36" s="4" t="s">
        <v>14</v>
      </c>
      <c r="D36" s="5"/>
      <c r="E36" s="5"/>
      <c r="F36" s="5"/>
      <c r="G36" s="6"/>
      <c r="H36" s="7">
        <v>44991</v>
      </c>
      <c r="I36" s="7">
        <v>44992</v>
      </c>
      <c r="J36" s="7">
        <v>44997</v>
      </c>
      <c r="K36" s="8"/>
      <c r="L36" s="8"/>
      <c r="M36" s="23"/>
      <c r="O36" s="13"/>
      <c r="P36" s="25"/>
      <c r="Q36" s="19"/>
      <c r="S36" s="19"/>
    </row>
    <row r="37" spans="2:19" x14ac:dyDescent="0.3">
      <c r="C37" s="4" t="s">
        <v>15</v>
      </c>
      <c r="D37" s="5"/>
      <c r="E37" s="5"/>
      <c r="F37" s="5"/>
      <c r="G37" s="11" t="s">
        <v>6</v>
      </c>
      <c r="H37" s="5">
        <v>11</v>
      </c>
      <c r="I37" s="5">
        <v>11</v>
      </c>
      <c r="J37" s="5">
        <v>10</v>
      </c>
      <c r="K37" s="5"/>
      <c r="L37" s="5">
        <f>SUM(H37:J37)</f>
        <v>32</v>
      </c>
      <c r="M37" s="12">
        <f>L37*0.62</f>
        <v>19.84</v>
      </c>
      <c r="O37" s="19"/>
      <c r="P37" s="25"/>
      <c r="Q37" s="19"/>
      <c r="S37" s="19"/>
    </row>
    <row r="38" spans="2:19" ht="15" thickBot="1" x14ac:dyDescent="0.35">
      <c r="C38" s="4" t="s">
        <v>16</v>
      </c>
      <c r="D38" s="5"/>
      <c r="E38" s="5"/>
      <c r="F38" s="5"/>
      <c r="G38" s="14"/>
      <c r="H38" s="15" t="s">
        <v>8</v>
      </c>
      <c r="I38" s="16" t="s">
        <v>17</v>
      </c>
      <c r="J38" s="15" t="s">
        <v>8</v>
      </c>
      <c r="K38" s="15"/>
      <c r="L38" s="15"/>
      <c r="M38" s="18"/>
      <c r="O38" s="19"/>
      <c r="P38" s="25"/>
      <c r="Q38" s="19"/>
      <c r="S38" s="19"/>
    </row>
    <row r="39" spans="2:19" ht="15" thickBot="1" x14ac:dyDescent="0.35">
      <c r="B39" s="26"/>
      <c r="C39" s="27"/>
      <c r="D39" s="26"/>
      <c r="E39" s="26"/>
      <c r="F39" s="26"/>
      <c r="G39" s="26"/>
      <c r="H39" s="26"/>
      <c r="I39" s="26"/>
      <c r="J39" s="26"/>
      <c r="K39" s="26"/>
      <c r="L39" s="26"/>
      <c r="M39" s="28"/>
      <c r="N39" s="26"/>
      <c r="O39" s="29"/>
      <c r="P39" s="30"/>
      <c r="Q39" s="29"/>
      <c r="S39" s="19"/>
    </row>
    <row r="40" spans="2:19" x14ac:dyDescent="0.3">
      <c r="C40" s="31" t="s">
        <v>18</v>
      </c>
      <c r="D40" s="32"/>
      <c r="E40" s="32"/>
      <c r="F40" s="32"/>
      <c r="G40" s="33"/>
      <c r="H40" s="34">
        <v>44999</v>
      </c>
      <c r="I40" s="34">
        <v>45002</v>
      </c>
      <c r="J40" s="34">
        <v>45003</v>
      </c>
      <c r="K40" s="35"/>
      <c r="L40" s="36" t="s">
        <v>3</v>
      </c>
      <c r="M40" s="37" t="s">
        <v>4</v>
      </c>
      <c r="O40" s="19"/>
      <c r="P40" s="25"/>
      <c r="Q40" s="19"/>
      <c r="S40" s="19"/>
    </row>
    <row r="41" spans="2:19" x14ac:dyDescent="0.3">
      <c r="C41" s="31" t="s">
        <v>5</v>
      </c>
      <c r="D41" s="32"/>
      <c r="E41" s="32"/>
      <c r="F41" s="32"/>
      <c r="G41" s="38" t="s">
        <v>6</v>
      </c>
      <c r="H41" s="32">
        <v>6</v>
      </c>
      <c r="I41" s="32">
        <v>10</v>
      </c>
      <c r="J41" s="32">
        <v>10</v>
      </c>
      <c r="K41" s="32"/>
      <c r="L41" s="39">
        <f>SUM(H41:J41)</f>
        <v>26</v>
      </c>
      <c r="M41" s="40">
        <f>L41*0.62</f>
        <v>16.12</v>
      </c>
      <c r="N41" s="41" t="s">
        <v>19</v>
      </c>
      <c r="P41" s="25"/>
      <c r="Q41" s="19"/>
      <c r="S41" s="19"/>
    </row>
    <row r="42" spans="2:19" ht="15" thickBot="1" x14ac:dyDescent="0.35">
      <c r="C42" s="31" t="s">
        <v>20</v>
      </c>
      <c r="D42" s="32"/>
      <c r="E42" s="32"/>
      <c r="F42" s="32"/>
      <c r="G42" s="42"/>
      <c r="H42" s="43" t="s">
        <v>21</v>
      </c>
      <c r="I42" s="44" t="s">
        <v>8</v>
      </c>
      <c r="J42" s="44" t="s">
        <v>8</v>
      </c>
      <c r="K42" s="44"/>
      <c r="L42" s="44"/>
      <c r="M42" s="45"/>
      <c r="O42" s="19"/>
      <c r="P42" s="25"/>
      <c r="Q42" s="19"/>
    </row>
    <row r="43" spans="2:19" ht="15" thickBot="1" x14ac:dyDescent="0.35">
      <c r="C43" s="21"/>
      <c r="D43" s="21"/>
      <c r="E43" s="21"/>
      <c r="F43" s="21"/>
      <c r="G43" s="21"/>
      <c r="H43" s="21"/>
      <c r="I43" s="21"/>
      <c r="J43" s="21"/>
      <c r="K43" s="21"/>
      <c r="L43" s="21"/>
      <c r="M43" s="21"/>
    </row>
    <row r="44" spans="2:19" x14ac:dyDescent="0.3">
      <c r="C44" s="4" t="s">
        <v>22</v>
      </c>
      <c r="D44" s="5"/>
      <c r="E44" s="5"/>
      <c r="F44" s="5"/>
      <c r="G44" s="6"/>
      <c r="H44" s="7">
        <v>45006</v>
      </c>
      <c r="I44" s="7">
        <v>45009</v>
      </c>
      <c r="J44" s="7">
        <v>45011</v>
      </c>
      <c r="K44" s="8"/>
      <c r="L44" s="8"/>
      <c r="M44" s="23"/>
      <c r="O44" s="19"/>
      <c r="P44" s="25"/>
      <c r="Q44" s="19"/>
    </row>
    <row r="45" spans="2:19" x14ac:dyDescent="0.3">
      <c r="C45" s="4" t="s">
        <v>5</v>
      </c>
      <c r="D45" s="5"/>
      <c r="E45" s="5"/>
      <c r="F45" s="5"/>
      <c r="G45" s="11" t="s">
        <v>6</v>
      </c>
      <c r="H45" s="5">
        <v>10</v>
      </c>
      <c r="I45" s="5">
        <v>11</v>
      </c>
      <c r="J45" s="5">
        <v>11</v>
      </c>
      <c r="K45" s="5"/>
      <c r="L45" s="5">
        <f>SUM(H45:J45)</f>
        <v>32</v>
      </c>
      <c r="M45" s="12">
        <f>L45*0.62</f>
        <v>19.84</v>
      </c>
      <c r="O45" s="19"/>
      <c r="P45" s="25"/>
      <c r="Q45" s="19"/>
      <c r="S45" s="13"/>
    </row>
    <row r="46" spans="2:19" ht="15" thickBot="1" x14ac:dyDescent="0.35">
      <c r="C46" s="4" t="s">
        <v>23</v>
      </c>
      <c r="D46" s="5"/>
      <c r="E46" s="5"/>
      <c r="F46" s="5"/>
      <c r="G46" s="14"/>
      <c r="H46" s="111" t="s">
        <v>13</v>
      </c>
      <c r="I46" s="15" t="s">
        <v>8</v>
      </c>
      <c r="J46" s="15" t="s">
        <v>8</v>
      </c>
      <c r="K46" s="15"/>
      <c r="L46" s="15"/>
      <c r="M46" s="18"/>
      <c r="O46" s="19"/>
      <c r="P46" s="19"/>
      <c r="Q46" s="19"/>
    </row>
    <row r="47" spans="2:19" ht="15" thickBot="1" x14ac:dyDescent="0.35">
      <c r="C47" s="20"/>
      <c r="D47" s="21"/>
      <c r="E47" s="21"/>
      <c r="F47" s="21"/>
      <c r="G47" s="21"/>
      <c r="H47" s="21"/>
      <c r="I47" s="21"/>
      <c r="J47" s="21"/>
      <c r="K47" s="21"/>
      <c r="L47" s="21"/>
      <c r="M47" s="22"/>
      <c r="O47" s="19"/>
      <c r="P47" s="19"/>
      <c r="Q47" s="19"/>
    </row>
    <row r="48" spans="2:19" x14ac:dyDescent="0.3">
      <c r="C48" s="4" t="s">
        <v>24</v>
      </c>
      <c r="D48" s="5"/>
      <c r="E48" s="5"/>
      <c r="F48" s="5"/>
      <c r="G48" s="6"/>
      <c r="H48" s="7">
        <v>45012</v>
      </c>
      <c r="I48" s="7">
        <v>45016</v>
      </c>
      <c r="J48" s="7">
        <v>45017</v>
      </c>
      <c r="K48" s="7">
        <v>45018</v>
      </c>
      <c r="L48" s="8"/>
      <c r="M48" s="23"/>
      <c r="O48" s="19"/>
      <c r="P48" s="19"/>
      <c r="Q48" s="19"/>
      <c r="S48" s="19"/>
    </row>
    <row r="49" spans="2:19" x14ac:dyDescent="0.3">
      <c r="C49" s="4" t="s">
        <v>5</v>
      </c>
      <c r="D49" s="5"/>
      <c r="E49" s="5"/>
      <c r="F49" s="5"/>
      <c r="G49" s="11" t="s">
        <v>6</v>
      </c>
      <c r="H49" s="5">
        <v>11</v>
      </c>
      <c r="I49" s="5">
        <v>11</v>
      </c>
      <c r="J49" s="5">
        <v>0</v>
      </c>
      <c r="K49" s="5">
        <v>13</v>
      </c>
      <c r="L49" s="5">
        <f>SUM(H49:K49)</f>
        <v>35</v>
      </c>
      <c r="M49" s="12">
        <f>L49*0.62</f>
        <v>21.7</v>
      </c>
      <c r="O49" s="19"/>
      <c r="P49" s="19"/>
      <c r="Q49" s="19"/>
      <c r="S49" s="13"/>
    </row>
    <row r="50" spans="2:19" ht="15" thickBot="1" x14ac:dyDescent="0.35">
      <c r="C50" s="4" t="s">
        <v>25</v>
      </c>
      <c r="D50" s="5"/>
      <c r="E50" s="5"/>
      <c r="F50" s="5"/>
      <c r="G50" s="14"/>
      <c r="H50" s="16" t="s">
        <v>17</v>
      </c>
      <c r="I50" s="15" t="s">
        <v>8</v>
      </c>
      <c r="J50" s="46" t="s">
        <v>26</v>
      </c>
      <c r="K50" s="15" t="s">
        <v>8</v>
      </c>
      <c r="L50" s="15"/>
      <c r="M50" s="18"/>
      <c r="O50" s="19"/>
      <c r="P50" s="19"/>
      <c r="Q50" s="19"/>
    </row>
    <row r="51" spans="2:19" ht="15" thickBot="1" x14ac:dyDescent="0.35">
      <c r="C51" s="20"/>
      <c r="D51" s="21"/>
      <c r="E51" s="21"/>
      <c r="F51" s="21"/>
      <c r="G51" s="21"/>
      <c r="H51" s="21"/>
      <c r="I51" s="21"/>
      <c r="J51" s="21"/>
      <c r="K51" s="21"/>
      <c r="L51" s="21"/>
      <c r="M51" s="22"/>
      <c r="O51" s="19"/>
      <c r="P51" s="19"/>
      <c r="Q51" s="19"/>
    </row>
    <row r="52" spans="2:19" x14ac:dyDescent="0.3">
      <c r="C52" s="4" t="s">
        <v>27</v>
      </c>
      <c r="D52" s="5"/>
      <c r="E52" s="5"/>
      <c r="F52" s="5"/>
      <c r="G52" s="6"/>
      <c r="H52" s="7">
        <v>45019</v>
      </c>
      <c r="I52" s="7">
        <v>45022</v>
      </c>
      <c r="J52" s="7">
        <v>45023</v>
      </c>
      <c r="K52" s="8"/>
      <c r="L52" s="8"/>
      <c r="M52" s="23"/>
      <c r="O52" s="19"/>
      <c r="P52" s="19"/>
      <c r="Q52" s="19"/>
    </row>
    <row r="53" spans="2:19" x14ac:dyDescent="0.3">
      <c r="C53" s="4" t="s">
        <v>5</v>
      </c>
      <c r="D53" s="5"/>
      <c r="E53" s="5"/>
      <c r="F53" s="5"/>
      <c r="G53" s="11" t="s">
        <v>6</v>
      </c>
      <c r="H53" s="5">
        <v>11</v>
      </c>
      <c r="I53" s="5">
        <v>13</v>
      </c>
      <c r="J53" s="5">
        <v>12</v>
      </c>
      <c r="K53" s="5"/>
      <c r="L53" s="5">
        <f>SUM(H53:J53)</f>
        <v>36</v>
      </c>
      <c r="M53" s="12">
        <f>L53*0.62</f>
        <v>22.32</v>
      </c>
      <c r="O53" s="19"/>
      <c r="P53" s="19"/>
      <c r="Q53" s="19"/>
      <c r="S53" s="13"/>
    </row>
    <row r="54" spans="2:19" ht="15" thickBot="1" x14ac:dyDescent="0.35">
      <c r="C54" s="4" t="s">
        <v>28</v>
      </c>
      <c r="D54" s="5"/>
      <c r="E54" s="5"/>
      <c r="F54" s="5"/>
      <c r="G54" s="14"/>
      <c r="H54" s="47" t="s">
        <v>29</v>
      </c>
      <c r="I54" s="15" t="s">
        <v>8</v>
      </c>
      <c r="J54" s="15" t="s">
        <v>8</v>
      </c>
      <c r="K54" s="15"/>
      <c r="L54" s="15"/>
      <c r="M54" s="18"/>
      <c r="O54" s="19"/>
      <c r="P54" s="19"/>
      <c r="Q54" s="19"/>
    </row>
    <row r="55" spans="2:19" ht="15" thickBot="1" x14ac:dyDescent="0.35">
      <c r="B55" s="26" t="s">
        <v>30</v>
      </c>
      <c r="C55" s="27"/>
      <c r="D55" s="26"/>
      <c r="E55" s="26"/>
      <c r="F55" s="26"/>
      <c r="G55" s="26"/>
      <c r="H55" s="26"/>
      <c r="I55" s="26"/>
      <c r="J55" s="26"/>
      <c r="K55" s="26"/>
      <c r="L55" s="26"/>
      <c r="M55" s="28"/>
      <c r="N55" s="26"/>
      <c r="O55" s="29"/>
      <c r="P55" s="29"/>
      <c r="Q55" s="29"/>
    </row>
    <row r="56" spans="2:19" x14ac:dyDescent="0.3">
      <c r="C56" s="31" t="s">
        <v>31</v>
      </c>
      <c r="D56" s="32"/>
      <c r="E56" s="32"/>
      <c r="F56" s="32"/>
      <c r="G56" s="33"/>
      <c r="H56" s="34">
        <v>45026</v>
      </c>
      <c r="I56" s="34">
        <v>45029</v>
      </c>
      <c r="J56" s="48" t="s">
        <v>32</v>
      </c>
      <c r="K56" s="35"/>
      <c r="L56" s="36" t="s">
        <v>3</v>
      </c>
      <c r="M56" s="37" t="s">
        <v>4</v>
      </c>
      <c r="O56" s="19"/>
      <c r="P56" s="19"/>
      <c r="Q56" s="19"/>
    </row>
    <row r="57" spans="2:19" x14ac:dyDescent="0.3">
      <c r="C57" s="31" t="s">
        <v>5</v>
      </c>
      <c r="D57" s="32"/>
      <c r="E57" s="32"/>
      <c r="F57" s="32"/>
      <c r="G57" s="38" t="s">
        <v>6</v>
      </c>
      <c r="H57" s="32">
        <v>14</v>
      </c>
      <c r="I57" s="32">
        <v>14</v>
      </c>
      <c r="J57" s="32"/>
      <c r="K57" s="32"/>
      <c r="L57" s="39">
        <f>SUM(H57:J57)</f>
        <v>28</v>
      </c>
      <c r="M57" s="40">
        <f>L57*0.62</f>
        <v>17.36</v>
      </c>
      <c r="N57" s="41" t="s">
        <v>19</v>
      </c>
      <c r="P57" s="19"/>
      <c r="Q57" s="19"/>
    </row>
    <row r="58" spans="2:19" ht="15" thickBot="1" x14ac:dyDescent="0.35">
      <c r="C58" s="31" t="s">
        <v>23</v>
      </c>
      <c r="D58" s="32"/>
      <c r="E58" s="32"/>
      <c r="F58" s="32"/>
      <c r="G58" s="42"/>
      <c r="H58" s="43" t="s">
        <v>33</v>
      </c>
      <c r="I58" s="49" t="s">
        <v>33</v>
      </c>
      <c r="J58" s="44"/>
      <c r="K58" s="44"/>
      <c r="L58" s="44"/>
      <c r="M58" s="45"/>
      <c r="O58" s="19"/>
      <c r="P58" s="19"/>
      <c r="Q58" s="19"/>
    </row>
    <row r="59" spans="2:19" ht="15" thickBot="1" x14ac:dyDescent="0.35">
      <c r="C59" s="21"/>
      <c r="D59" s="21"/>
      <c r="E59" s="21"/>
      <c r="F59" s="21"/>
      <c r="G59" s="21"/>
      <c r="H59" s="21"/>
      <c r="I59" s="21"/>
      <c r="J59" s="21"/>
      <c r="K59" s="21"/>
      <c r="L59" s="21"/>
      <c r="M59" s="21"/>
      <c r="S59" s="19"/>
    </row>
    <row r="60" spans="2:19" x14ac:dyDescent="0.3">
      <c r="C60" s="4" t="s">
        <v>34</v>
      </c>
      <c r="D60" s="5"/>
      <c r="E60" s="5"/>
      <c r="F60" s="5"/>
      <c r="G60" s="6"/>
      <c r="H60" s="7">
        <v>45033</v>
      </c>
      <c r="I60" s="7">
        <v>45035</v>
      </c>
      <c r="J60" s="7">
        <v>45038</v>
      </c>
      <c r="K60" s="8"/>
      <c r="L60" s="8"/>
      <c r="M60" s="23"/>
      <c r="O60" s="19"/>
      <c r="P60" s="19"/>
      <c r="Q60" s="19"/>
      <c r="S60" s="19"/>
    </row>
    <row r="61" spans="2:19" x14ac:dyDescent="0.3">
      <c r="C61" s="4" t="s">
        <v>5</v>
      </c>
      <c r="D61" s="5"/>
      <c r="E61" s="5"/>
      <c r="F61" s="5"/>
      <c r="G61" s="11" t="s">
        <v>6</v>
      </c>
      <c r="H61" s="5">
        <v>12</v>
      </c>
      <c r="I61" s="5">
        <v>14</v>
      </c>
      <c r="J61" s="5">
        <v>11</v>
      </c>
      <c r="K61" s="5"/>
      <c r="L61" s="5">
        <f>SUM(H61:J61)</f>
        <v>37</v>
      </c>
      <c r="M61" s="12">
        <f>L61*0.62</f>
        <v>22.94</v>
      </c>
      <c r="O61" s="19"/>
      <c r="P61" s="19"/>
      <c r="Q61" s="19"/>
      <c r="S61" s="19"/>
    </row>
    <row r="62" spans="2:19" ht="15" thickBot="1" x14ac:dyDescent="0.35">
      <c r="C62" s="4" t="s">
        <v>25</v>
      </c>
      <c r="D62" s="5"/>
      <c r="E62" s="5"/>
      <c r="F62" s="5"/>
      <c r="G62" s="14"/>
      <c r="H62" s="16" t="s">
        <v>17</v>
      </c>
      <c r="I62" s="15" t="s">
        <v>8</v>
      </c>
      <c r="J62" s="15" t="s">
        <v>8</v>
      </c>
      <c r="K62" s="15"/>
      <c r="L62" s="15"/>
      <c r="M62" s="18"/>
      <c r="O62" s="19"/>
      <c r="P62" s="19"/>
      <c r="S62" s="19"/>
    </row>
    <row r="63" spans="2:19" ht="15" thickBot="1" x14ac:dyDescent="0.35">
      <c r="C63" s="20"/>
      <c r="D63" s="21"/>
      <c r="E63" s="21"/>
      <c r="F63" s="21"/>
      <c r="G63" s="21"/>
      <c r="H63" s="21"/>
      <c r="I63" s="21"/>
      <c r="J63" s="21"/>
      <c r="K63" s="21"/>
      <c r="L63" s="21"/>
      <c r="M63" s="22"/>
      <c r="O63" s="19"/>
      <c r="P63" s="19"/>
      <c r="S63" s="19"/>
    </row>
    <row r="64" spans="2:19" x14ac:dyDescent="0.3">
      <c r="C64" s="4" t="s">
        <v>35</v>
      </c>
      <c r="D64" s="5"/>
      <c r="E64" s="5"/>
      <c r="F64" s="5"/>
      <c r="G64" s="6"/>
      <c r="H64" s="7">
        <v>45042</v>
      </c>
      <c r="I64" s="7">
        <v>45043</v>
      </c>
      <c r="J64" s="7">
        <v>110787</v>
      </c>
      <c r="K64" s="8"/>
      <c r="L64" s="8"/>
      <c r="M64" s="23"/>
      <c r="O64" s="19"/>
      <c r="P64" s="19"/>
      <c r="S64" s="19"/>
    </row>
    <row r="65" spans="2:19" x14ac:dyDescent="0.3">
      <c r="C65" s="4" t="s">
        <v>5</v>
      </c>
      <c r="D65" s="5"/>
      <c r="E65" s="5"/>
      <c r="F65" s="5"/>
      <c r="G65" s="11" t="s">
        <v>6</v>
      </c>
      <c r="H65" s="5">
        <v>15</v>
      </c>
      <c r="I65" s="5">
        <v>11</v>
      </c>
      <c r="J65" s="5">
        <v>12</v>
      </c>
      <c r="K65" s="5"/>
      <c r="L65" s="5">
        <f>SUM(H65:J65)</f>
        <v>38</v>
      </c>
      <c r="M65" s="12">
        <f>L65*0.62</f>
        <v>23.56</v>
      </c>
      <c r="O65" s="19"/>
      <c r="P65" s="19"/>
      <c r="Q65" s="19"/>
      <c r="S65" s="19"/>
    </row>
    <row r="66" spans="2:19" ht="15" thickBot="1" x14ac:dyDescent="0.35">
      <c r="C66" s="4" t="s">
        <v>28</v>
      </c>
      <c r="D66" s="5"/>
      <c r="E66" s="5"/>
      <c r="F66" s="5"/>
      <c r="G66" s="14"/>
      <c r="H66" s="15" t="s">
        <v>8</v>
      </c>
      <c r="I66" s="15" t="s">
        <v>8</v>
      </c>
      <c r="J66" s="16" t="s">
        <v>36</v>
      </c>
      <c r="K66" s="15"/>
      <c r="L66" s="15"/>
      <c r="M66" s="18"/>
      <c r="O66" s="19"/>
      <c r="P66" s="19"/>
      <c r="Q66" s="19"/>
      <c r="S66" s="19"/>
    </row>
    <row r="67" spans="2:19" ht="15" thickBot="1" x14ac:dyDescent="0.35">
      <c r="C67" s="20"/>
      <c r="D67" s="21"/>
      <c r="E67" s="21"/>
      <c r="F67" s="21"/>
      <c r="G67" s="21"/>
      <c r="H67" s="21"/>
      <c r="I67" s="21"/>
      <c r="J67" s="21"/>
      <c r="K67" s="21"/>
      <c r="L67" s="21"/>
      <c r="M67" s="22"/>
      <c r="O67" s="19"/>
      <c r="P67" s="19"/>
      <c r="Q67" s="19"/>
      <c r="S67" s="19"/>
    </row>
    <row r="68" spans="2:19" x14ac:dyDescent="0.3">
      <c r="C68" s="4" t="s">
        <v>37</v>
      </c>
      <c r="D68" s="5"/>
      <c r="E68" s="5"/>
      <c r="F68" s="5"/>
      <c r="G68" s="6"/>
      <c r="H68" s="7">
        <v>45048</v>
      </c>
      <c r="I68" s="7">
        <v>45049</v>
      </c>
      <c r="J68" s="7">
        <v>45051</v>
      </c>
      <c r="K68" s="8"/>
      <c r="L68" s="8"/>
      <c r="M68" s="23"/>
      <c r="O68" s="19"/>
      <c r="P68" s="19"/>
      <c r="Q68" s="19"/>
      <c r="S68" s="19"/>
    </row>
    <row r="69" spans="2:19" x14ac:dyDescent="0.3">
      <c r="C69" s="4" t="s">
        <v>5</v>
      </c>
      <c r="D69" s="5"/>
      <c r="E69" s="5"/>
      <c r="F69" s="5"/>
      <c r="G69" s="11" t="s">
        <v>6</v>
      </c>
      <c r="H69" s="5">
        <v>13</v>
      </c>
      <c r="I69" s="5">
        <v>13</v>
      </c>
      <c r="J69" s="5">
        <v>13</v>
      </c>
      <c r="K69" s="5"/>
      <c r="L69" s="5">
        <f>SUM(H69:J69)</f>
        <v>39</v>
      </c>
      <c r="M69" s="12">
        <f>L69*0.62</f>
        <v>24.18</v>
      </c>
      <c r="O69" s="19"/>
      <c r="P69" s="19"/>
      <c r="Q69" s="19"/>
      <c r="S69" s="19"/>
    </row>
    <row r="70" spans="2:19" ht="15" thickBot="1" x14ac:dyDescent="0.35">
      <c r="C70" s="4" t="s">
        <v>23</v>
      </c>
      <c r="D70" s="5"/>
      <c r="E70" s="5"/>
      <c r="F70" s="5"/>
      <c r="G70" s="14"/>
      <c r="H70" s="16" t="s">
        <v>13</v>
      </c>
      <c r="I70" s="15" t="s">
        <v>8</v>
      </c>
      <c r="J70" s="16" t="s">
        <v>38</v>
      </c>
      <c r="K70" s="15"/>
      <c r="L70" s="15"/>
      <c r="M70" s="18"/>
      <c r="O70" s="19"/>
      <c r="P70" s="19"/>
      <c r="Q70" s="19"/>
      <c r="S70" s="19"/>
    </row>
    <row r="71" spans="2:19" ht="15" thickBot="1" x14ac:dyDescent="0.35">
      <c r="B71" s="26"/>
      <c r="C71" s="27"/>
      <c r="D71" s="26"/>
      <c r="E71" s="26"/>
      <c r="F71" s="26"/>
      <c r="G71" s="26"/>
      <c r="H71" s="26"/>
      <c r="I71" s="26"/>
      <c r="J71" s="26"/>
      <c r="K71" s="26"/>
      <c r="L71" s="26"/>
      <c r="M71" s="28"/>
      <c r="N71" s="26"/>
      <c r="O71" s="29"/>
      <c r="P71" s="29"/>
      <c r="Q71" s="29"/>
      <c r="S71" s="19"/>
    </row>
    <row r="72" spans="2:19" x14ac:dyDescent="0.3">
      <c r="C72" s="31" t="s">
        <v>39</v>
      </c>
      <c r="D72" s="32"/>
      <c r="E72" s="32"/>
      <c r="F72" s="32"/>
      <c r="G72" s="33"/>
      <c r="H72" s="34">
        <v>45055</v>
      </c>
      <c r="I72" s="34">
        <v>45057</v>
      </c>
      <c r="J72" s="34">
        <v>45060</v>
      </c>
      <c r="K72" s="35"/>
      <c r="L72" s="36" t="s">
        <v>3</v>
      </c>
      <c r="M72" s="37" t="s">
        <v>4</v>
      </c>
      <c r="O72" s="19"/>
      <c r="P72" s="19"/>
      <c r="Q72" s="19"/>
      <c r="S72" s="19"/>
    </row>
    <row r="73" spans="2:19" x14ac:dyDescent="0.3">
      <c r="C73" s="31" t="s">
        <v>5</v>
      </c>
      <c r="D73" s="32"/>
      <c r="E73" s="32"/>
      <c r="F73" s="32"/>
      <c r="G73" s="38" t="s">
        <v>6</v>
      </c>
      <c r="H73" s="32">
        <v>10</v>
      </c>
      <c r="I73" s="32">
        <v>13</v>
      </c>
      <c r="J73" s="32">
        <v>7</v>
      </c>
      <c r="K73" s="32"/>
      <c r="L73" s="39">
        <f>SUM(H73:J73)</f>
        <v>30</v>
      </c>
      <c r="M73" s="40">
        <f>L73*0.62</f>
        <v>18.600000000000001</v>
      </c>
      <c r="N73" s="41" t="s">
        <v>19</v>
      </c>
      <c r="O73" s="19"/>
      <c r="P73" s="19"/>
      <c r="Q73" s="19"/>
      <c r="S73" s="19"/>
    </row>
    <row r="74" spans="2:19" ht="15" thickBot="1" x14ac:dyDescent="0.35">
      <c r="C74" s="31" t="s">
        <v>25</v>
      </c>
      <c r="D74" s="32"/>
      <c r="E74" s="32"/>
      <c r="F74" s="32"/>
      <c r="G74" s="42"/>
      <c r="H74" s="50" t="s">
        <v>17</v>
      </c>
      <c r="I74" s="44" t="s">
        <v>8</v>
      </c>
      <c r="J74" s="44" t="s">
        <v>8</v>
      </c>
      <c r="K74" s="44"/>
      <c r="L74" s="44"/>
      <c r="M74" s="45"/>
      <c r="O74" s="19"/>
      <c r="P74" s="19"/>
      <c r="Q74" s="19"/>
      <c r="S74" s="19"/>
    </row>
    <row r="75" spans="2:19" ht="15" thickBot="1" x14ac:dyDescent="0.35">
      <c r="C75" s="21"/>
      <c r="D75" s="21"/>
      <c r="E75" s="21"/>
      <c r="F75" s="21"/>
      <c r="G75" s="21"/>
      <c r="H75" s="21"/>
      <c r="I75" s="21"/>
      <c r="J75" s="21"/>
      <c r="K75" s="21"/>
      <c r="L75" s="21"/>
      <c r="M75" s="21"/>
      <c r="S75" s="19"/>
    </row>
    <row r="76" spans="2:19" x14ac:dyDescent="0.3">
      <c r="C76" s="4" t="s">
        <v>40</v>
      </c>
      <c r="D76" s="5"/>
      <c r="E76" s="5"/>
      <c r="F76" s="5"/>
      <c r="G76" s="6"/>
      <c r="H76" s="7">
        <v>45063</v>
      </c>
      <c r="I76" s="7">
        <v>45066</v>
      </c>
      <c r="J76" s="7">
        <v>45067</v>
      </c>
      <c r="K76" s="8"/>
      <c r="L76" s="8"/>
      <c r="M76" s="23"/>
      <c r="O76" s="19"/>
      <c r="P76" s="19"/>
      <c r="Q76" s="19"/>
      <c r="S76" s="19"/>
    </row>
    <row r="77" spans="2:19" x14ac:dyDescent="0.3">
      <c r="C77" s="4" t="s">
        <v>5</v>
      </c>
      <c r="D77" s="5"/>
      <c r="E77" s="5"/>
      <c r="F77" s="5"/>
      <c r="G77" s="11" t="s">
        <v>6</v>
      </c>
      <c r="H77" s="5">
        <v>13</v>
      </c>
      <c r="I77" s="5">
        <v>15</v>
      </c>
      <c r="J77" s="5">
        <v>12</v>
      </c>
      <c r="K77" s="5"/>
      <c r="L77" s="5">
        <f>SUM(H77:J77)</f>
        <v>40</v>
      </c>
      <c r="M77" s="12">
        <f>L77*0.62</f>
        <v>24.8</v>
      </c>
      <c r="O77" s="19"/>
      <c r="P77" s="19"/>
      <c r="Q77" s="19"/>
      <c r="S77" s="19"/>
    </row>
    <row r="78" spans="2:19" ht="15" thickBot="1" x14ac:dyDescent="0.35">
      <c r="C78" s="4" t="s">
        <v>41</v>
      </c>
      <c r="D78" s="5"/>
      <c r="E78" s="5"/>
      <c r="F78" s="5"/>
      <c r="G78" s="14"/>
      <c r="H78" s="16" t="s">
        <v>42</v>
      </c>
      <c r="I78" s="15" t="s">
        <v>8</v>
      </c>
      <c r="J78" s="15" t="s">
        <v>8</v>
      </c>
      <c r="K78" s="15"/>
      <c r="L78" s="15"/>
      <c r="M78" s="18"/>
      <c r="O78" s="19"/>
      <c r="P78" s="19"/>
      <c r="Q78" s="19"/>
      <c r="S78" s="19"/>
    </row>
    <row r="79" spans="2:19" ht="15" thickBot="1" x14ac:dyDescent="0.35">
      <c r="C79" s="20"/>
      <c r="D79" s="21"/>
      <c r="E79" s="21"/>
      <c r="F79" s="21"/>
      <c r="G79" s="21"/>
      <c r="H79" s="21"/>
      <c r="I79" s="21"/>
      <c r="J79" s="21"/>
      <c r="K79" s="21"/>
      <c r="L79" s="21"/>
      <c r="M79" s="22"/>
      <c r="O79" s="19"/>
      <c r="P79" s="19"/>
      <c r="Q79" s="19"/>
      <c r="S79" s="19"/>
    </row>
    <row r="80" spans="2:19" x14ac:dyDescent="0.3">
      <c r="C80" s="4" t="s">
        <v>43</v>
      </c>
      <c r="D80" s="5"/>
      <c r="E80" s="5"/>
      <c r="F80" s="5"/>
      <c r="G80" s="6"/>
      <c r="H80" s="7">
        <v>45069</v>
      </c>
      <c r="I80" s="7">
        <v>45071</v>
      </c>
      <c r="J80" s="7">
        <v>45074</v>
      </c>
      <c r="K80" s="8"/>
      <c r="L80" s="8"/>
      <c r="M80" s="23"/>
      <c r="O80" s="19"/>
      <c r="P80" s="19"/>
      <c r="Q80" s="19"/>
      <c r="S80" s="19"/>
    </row>
    <row r="81" spans="1:19" x14ac:dyDescent="0.3">
      <c r="C81" s="4" t="s">
        <v>5</v>
      </c>
      <c r="D81" s="5"/>
      <c r="E81" s="5"/>
      <c r="F81" s="5"/>
      <c r="G81" s="11" t="s">
        <v>6</v>
      </c>
      <c r="H81" s="5">
        <v>13</v>
      </c>
      <c r="I81" s="5">
        <v>15</v>
      </c>
      <c r="J81" s="5">
        <v>13</v>
      </c>
      <c r="K81" s="5"/>
      <c r="L81" s="5">
        <f>SUM(H81:J81)</f>
        <v>41</v>
      </c>
      <c r="M81" s="12">
        <f>L81*0.62</f>
        <v>25.419999999999998</v>
      </c>
      <c r="O81" s="19"/>
      <c r="P81" s="19"/>
      <c r="Q81" s="19"/>
      <c r="S81" s="19"/>
    </row>
    <row r="82" spans="1:19" ht="15" thickBot="1" x14ac:dyDescent="0.35">
      <c r="A82" s="51" t="s">
        <v>44</v>
      </c>
      <c r="C82" s="5"/>
      <c r="D82" s="5"/>
      <c r="E82" s="5"/>
      <c r="F82" s="5"/>
      <c r="G82" s="14"/>
      <c r="H82" s="16" t="s">
        <v>13</v>
      </c>
      <c r="I82" s="15" t="s">
        <v>8</v>
      </c>
      <c r="J82" s="15" t="s">
        <v>8</v>
      </c>
      <c r="K82" s="15"/>
      <c r="L82" s="15"/>
      <c r="M82" s="18"/>
      <c r="O82" s="19"/>
      <c r="P82" s="19"/>
      <c r="Q82" s="19"/>
      <c r="S82" s="19"/>
    </row>
    <row r="83" spans="1:19" ht="15" thickBot="1" x14ac:dyDescent="0.35">
      <c r="C83" s="20"/>
      <c r="D83" s="21"/>
      <c r="E83" s="21"/>
      <c r="F83" s="21"/>
      <c r="G83" s="21"/>
      <c r="H83" s="21"/>
      <c r="I83" s="21"/>
      <c r="J83" s="21"/>
      <c r="K83" s="21"/>
      <c r="L83" s="21"/>
      <c r="M83" s="22"/>
      <c r="O83" s="19"/>
      <c r="P83" s="19"/>
      <c r="Q83" s="19"/>
      <c r="S83" s="19"/>
    </row>
    <row r="84" spans="1:19" x14ac:dyDescent="0.3">
      <c r="C84" s="4" t="s">
        <v>45</v>
      </c>
      <c r="D84" s="5"/>
      <c r="E84" s="5"/>
      <c r="F84" s="5"/>
      <c r="G84" s="6"/>
      <c r="H84" s="7">
        <v>45076</v>
      </c>
      <c r="I84" s="7">
        <v>45077</v>
      </c>
      <c r="J84" s="7">
        <v>45050</v>
      </c>
      <c r="K84" s="8"/>
      <c r="L84" s="8"/>
      <c r="M84" s="23"/>
      <c r="O84" s="19"/>
      <c r="P84" s="19"/>
      <c r="Q84" s="19"/>
      <c r="S84" s="19"/>
    </row>
    <row r="85" spans="1:19" x14ac:dyDescent="0.3">
      <c r="C85" s="4" t="s">
        <v>5</v>
      </c>
      <c r="D85" s="5"/>
      <c r="E85" s="5"/>
      <c r="F85" s="5"/>
      <c r="G85" s="11" t="s">
        <v>6</v>
      </c>
      <c r="H85" s="5">
        <v>13</v>
      </c>
      <c r="I85" s="5">
        <v>13.5</v>
      </c>
      <c r="J85" s="5">
        <v>16</v>
      </c>
      <c r="K85" s="5"/>
      <c r="L85" s="5">
        <f>SUM(H85:K85)</f>
        <v>42.5</v>
      </c>
      <c r="M85" s="12">
        <f>L85*0.62</f>
        <v>26.35</v>
      </c>
      <c r="O85" s="19"/>
      <c r="P85" s="19"/>
      <c r="Q85" s="19"/>
      <c r="S85" s="19"/>
    </row>
    <row r="86" spans="1:19" ht="15" thickBot="1" x14ac:dyDescent="0.35">
      <c r="C86" s="4" t="s">
        <v>25</v>
      </c>
      <c r="D86" s="5"/>
      <c r="E86" s="5"/>
      <c r="F86" s="5"/>
      <c r="G86" s="14"/>
      <c r="H86" s="15" t="s">
        <v>8</v>
      </c>
      <c r="I86" s="16" t="s">
        <v>17</v>
      </c>
      <c r="J86" s="15" t="s">
        <v>8</v>
      </c>
      <c r="K86" s="15"/>
      <c r="L86" s="15"/>
      <c r="M86" s="52"/>
      <c r="S86" s="19"/>
    </row>
    <row r="87" spans="1:19" ht="15" thickBot="1" x14ac:dyDescent="0.35">
      <c r="B87" s="26"/>
      <c r="C87" s="27"/>
      <c r="D87" s="26"/>
      <c r="E87" s="26"/>
      <c r="F87" s="26"/>
      <c r="G87" s="26"/>
      <c r="H87" s="26"/>
      <c r="I87" s="26"/>
      <c r="J87" s="26"/>
      <c r="K87" s="26"/>
      <c r="L87" s="26"/>
      <c r="M87" s="28"/>
      <c r="N87" s="26"/>
      <c r="O87" s="29"/>
      <c r="P87" s="29"/>
      <c r="Q87" s="29"/>
    </row>
    <row r="88" spans="1:19" x14ac:dyDescent="0.3">
      <c r="C88" s="53" t="s">
        <v>46</v>
      </c>
      <c r="D88" s="32"/>
      <c r="E88" s="32"/>
      <c r="F88" s="32"/>
      <c r="G88" s="33"/>
      <c r="H88" s="34">
        <v>45084</v>
      </c>
      <c r="I88" s="54">
        <v>45086</v>
      </c>
      <c r="J88" s="34">
        <v>45087</v>
      </c>
      <c r="K88" s="55"/>
      <c r="L88" s="36" t="s">
        <v>3</v>
      </c>
      <c r="M88" s="37" t="s">
        <v>4</v>
      </c>
      <c r="N88" s="13" t="s">
        <v>47</v>
      </c>
    </row>
    <row r="89" spans="1:19" x14ac:dyDescent="0.3">
      <c r="C89" s="31" t="s">
        <v>5</v>
      </c>
      <c r="D89" s="32"/>
      <c r="E89" s="32"/>
      <c r="F89" s="32"/>
      <c r="G89" s="38"/>
      <c r="H89" s="32">
        <v>6</v>
      </c>
      <c r="I89" s="32">
        <v>6</v>
      </c>
      <c r="J89" s="32">
        <v>6</v>
      </c>
      <c r="K89" s="32"/>
      <c r="L89" s="32">
        <f>SUM(H89:J89)</f>
        <v>18</v>
      </c>
      <c r="M89" s="56">
        <f>L89*0.62</f>
        <v>11.16</v>
      </c>
    </row>
    <row r="90" spans="1:19" ht="15" thickBot="1" x14ac:dyDescent="0.35">
      <c r="C90" s="31" t="s">
        <v>28</v>
      </c>
      <c r="D90" s="32"/>
      <c r="E90" s="32"/>
      <c r="F90" s="32"/>
      <c r="G90" s="42"/>
      <c r="H90" s="50" t="s">
        <v>48</v>
      </c>
      <c r="I90" s="44" t="s">
        <v>8</v>
      </c>
      <c r="J90" s="44" t="s">
        <v>49</v>
      </c>
      <c r="K90" s="44"/>
      <c r="L90" s="57"/>
      <c r="M90" s="58"/>
      <c r="O90" t="s">
        <v>50</v>
      </c>
    </row>
    <row r="91" spans="1:19" ht="15" thickBot="1" x14ac:dyDescent="0.35">
      <c r="C91" s="20"/>
      <c r="D91" s="21"/>
      <c r="E91" s="21"/>
      <c r="F91" s="21"/>
      <c r="G91" s="21"/>
      <c r="H91" s="21"/>
      <c r="I91" s="21"/>
      <c r="J91" s="21"/>
      <c r="K91" s="21"/>
      <c r="L91" s="59"/>
      <c r="M91" s="59"/>
      <c r="O91" t="s">
        <v>51</v>
      </c>
    </row>
    <row r="92" spans="1:19" x14ac:dyDescent="0.3">
      <c r="C92" s="53" t="s">
        <v>52</v>
      </c>
      <c r="D92" s="32"/>
      <c r="E92" s="32"/>
      <c r="F92" s="32"/>
      <c r="G92" s="33"/>
      <c r="H92" s="34">
        <v>45089</v>
      </c>
      <c r="I92" s="34">
        <v>45090</v>
      </c>
      <c r="J92" s="34">
        <v>45093</v>
      </c>
      <c r="K92" s="35"/>
      <c r="L92" s="60"/>
      <c r="M92" s="61"/>
      <c r="O92" t="s">
        <v>53</v>
      </c>
    </row>
    <row r="93" spans="1:19" x14ac:dyDescent="0.3">
      <c r="C93" s="31" t="s">
        <v>5</v>
      </c>
      <c r="D93" s="32"/>
      <c r="E93" s="32"/>
      <c r="F93" s="32"/>
      <c r="G93" s="38"/>
      <c r="H93" s="32">
        <v>4</v>
      </c>
      <c r="I93" s="32">
        <v>4</v>
      </c>
      <c r="J93" s="32">
        <v>3</v>
      </c>
      <c r="K93" s="32"/>
      <c r="L93" s="32">
        <f>SUM(H93:J93)</f>
        <v>11</v>
      </c>
      <c r="M93" s="56">
        <f>L93*0.62</f>
        <v>6.82</v>
      </c>
      <c r="O93" t="s">
        <v>54</v>
      </c>
    </row>
    <row r="94" spans="1:19" ht="15" thickBot="1" x14ac:dyDescent="0.35">
      <c r="C94" s="31" t="s">
        <v>16</v>
      </c>
      <c r="D94" s="32"/>
      <c r="E94" s="32"/>
      <c r="F94" s="32"/>
      <c r="G94" s="42"/>
      <c r="H94" s="50" t="s">
        <v>17</v>
      </c>
      <c r="I94" s="44" t="s">
        <v>8</v>
      </c>
      <c r="J94" s="44" t="s">
        <v>49</v>
      </c>
      <c r="K94" s="44"/>
      <c r="L94" s="57"/>
      <c r="M94" s="58"/>
    </row>
    <row r="95" spans="1:19" x14ac:dyDescent="0.3">
      <c r="C95" s="2"/>
      <c r="H95" s="13"/>
    </row>
    <row r="96" spans="1:19" ht="21" x14ac:dyDescent="0.3">
      <c r="C96" s="62" t="s">
        <v>55</v>
      </c>
      <c r="H96" s="117" t="s">
        <v>251</v>
      </c>
      <c r="I96" s="117"/>
      <c r="J96" s="117"/>
      <c r="K96" s="117"/>
      <c r="L96" s="117"/>
      <c r="M96" s="19"/>
    </row>
    <row r="97" spans="3:13" ht="25.8" x14ac:dyDescent="0.5">
      <c r="C97" s="2"/>
      <c r="H97" s="118" t="s">
        <v>56</v>
      </c>
      <c r="I97" s="118"/>
      <c r="J97" s="118"/>
      <c r="K97" s="118"/>
      <c r="L97" s="118"/>
      <c r="M97" s="19"/>
    </row>
    <row r="98" spans="3:13" ht="25.8" x14ac:dyDescent="0.5">
      <c r="H98" s="113" t="s">
        <v>57</v>
      </c>
      <c r="I98" s="113"/>
      <c r="J98" s="113"/>
      <c r="K98" s="113"/>
      <c r="L98" s="113"/>
    </row>
    <row r="99" spans="3:13" ht="25.8" x14ac:dyDescent="0.3">
      <c r="C99" s="63"/>
    </row>
    <row r="106" spans="3:13" x14ac:dyDescent="0.3">
      <c r="J106" s="13"/>
    </row>
    <row r="107" spans="3:13" ht="21" x14ac:dyDescent="0.4">
      <c r="E107" s="64" t="s">
        <v>58</v>
      </c>
    </row>
    <row r="108" spans="3:13" ht="24" x14ac:dyDescent="0.3">
      <c r="D108" s="65" t="s">
        <v>59</v>
      </c>
      <c r="E108" s="65" t="s">
        <v>60</v>
      </c>
      <c r="F108" s="66" t="s">
        <v>61</v>
      </c>
    </row>
    <row r="109" spans="3:13" x14ac:dyDescent="0.3">
      <c r="D109" s="67">
        <f>L29</f>
        <v>30</v>
      </c>
      <c r="E109" s="67">
        <v>1</v>
      </c>
      <c r="F109" s="68" t="s">
        <v>62</v>
      </c>
    </row>
    <row r="110" spans="3:13" x14ac:dyDescent="0.3">
      <c r="D110" s="69">
        <f>L33</f>
        <v>30</v>
      </c>
      <c r="E110" s="69">
        <v>2</v>
      </c>
      <c r="F110" s="70">
        <f>D110/D109-1</f>
        <v>0</v>
      </c>
      <c r="H110" s="71"/>
    </row>
    <row r="111" spans="3:13" x14ac:dyDescent="0.3">
      <c r="D111" s="69">
        <f>L37</f>
        <v>32</v>
      </c>
      <c r="E111" s="69">
        <v>3</v>
      </c>
      <c r="F111" s="70">
        <f t="shared" ref="F111:F125" si="0">D111/D110-1</f>
        <v>6.6666666666666652E-2</v>
      </c>
      <c r="H111" s="71"/>
    </row>
    <row r="112" spans="3:13" x14ac:dyDescent="0.3">
      <c r="C112" s="72" t="s">
        <v>63</v>
      </c>
      <c r="D112" s="73">
        <f>L41</f>
        <v>26</v>
      </c>
      <c r="E112" s="73">
        <v>4</v>
      </c>
      <c r="F112" s="74">
        <f>D112/D111-1</f>
        <v>-0.1875</v>
      </c>
      <c r="H112" s="71"/>
    </row>
    <row r="113" spans="1:8" x14ac:dyDescent="0.3">
      <c r="C113" s="3"/>
      <c r="D113" s="69">
        <f>L45</f>
        <v>32</v>
      </c>
      <c r="E113" s="69">
        <v>5</v>
      </c>
      <c r="F113" s="70">
        <f>D113/D112-1</f>
        <v>0.23076923076923084</v>
      </c>
      <c r="H113" s="71"/>
    </row>
    <row r="114" spans="1:8" x14ac:dyDescent="0.3">
      <c r="C114" s="3"/>
      <c r="D114" s="69">
        <f>L49</f>
        <v>35</v>
      </c>
      <c r="E114" s="69">
        <v>6</v>
      </c>
      <c r="F114" s="70">
        <f t="shared" si="0"/>
        <v>9.375E-2</v>
      </c>
      <c r="H114" s="71"/>
    </row>
    <row r="115" spans="1:8" x14ac:dyDescent="0.3">
      <c r="C115" s="3"/>
      <c r="D115" s="69">
        <f>L53</f>
        <v>36</v>
      </c>
      <c r="E115" s="69">
        <v>7</v>
      </c>
      <c r="F115" s="70">
        <f t="shared" si="0"/>
        <v>2.857142857142847E-2</v>
      </c>
      <c r="H115" s="71"/>
    </row>
    <row r="116" spans="1:8" x14ac:dyDescent="0.3">
      <c r="C116" s="72" t="s">
        <v>63</v>
      </c>
      <c r="D116" s="73">
        <f>L57</f>
        <v>28</v>
      </c>
      <c r="E116" s="73">
        <v>8</v>
      </c>
      <c r="F116" s="75">
        <f t="shared" si="0"/>
        <v>-0.22222222222222221</v>
      </c>
      <c r="H116" s="71"/>
    </row>
    <row r="117" spans="1:8" x14ac:dyDescent="0.3">
      <c r="C117" s="3"/>
      <c r="D117" s="69">
        <f>L61</f>
        <v>37</v>
      </c>
      <c r="E117" s="69">
        <v>9</v>
      </c>
      <c r="F117" s="70">
        <f t="shared" si="0"/>
        <v>0.3214285714285714</v>
      </c>
      <c r="H117" s="71"/>
    </row>
    <row r="118" spans="1:8" x14ac:dyDescent="0.3">
      <c r="C118" s="3"/>
      <c r="D118" s="69">
        <f>L65</f>
        <v>38</v>
      </c>
      <c r="E118" s="69">
        <v>10</v>
      </c>
      <c r="F118" s="70">
        <f t="shared" si="0"/>
        <v>2.7027027027026973E-2</v>
      </c>
      <c r="H118" s="71"/>
    </row>
    <row r="119" spans="1:8" x14ac:dyDescent="0.3">
      <c r="C119" s="3"/>
      <c r="D119" s="69">
        <f>L69</f>
        <v>39</v>
      </c>
      <c r="E119" s="69">
        <v>11</v>
      </c>
      <c r="F119" s="70">
        <f t="shared" si="0"/>
        <v>2.6315789473684292E-2</v>
      </c>
      <c r="H119" s="71"/>
    </row>
    <row r="120" spans="1:8" x14ac:dyDescent="0.3">
      <c r="C120" s="72" t="s">
        <v>63</v>
      </c>
      <c r="D120" s="73">
        <f>L73</f>
        <v>30</v>
      </c>
      <c r="E120" s="73">
        <v>12</v>
      </c>
      <c r="F120" s="75">
        <f t="shared" si="0"/>
        <v>-0.23076923076923073</v>
      </c>
      <c r="H120" s="71"/>
    </row>
    <row r="121" spans="1:8" x14ac:dyDescent="0.3">
      <c r="C121" s="3"/>
      <c r="D121" s="69">
        <f>L77</f>
        <v>40</v>
      </c>
      <c r="E121" s="69">
        <v>13</v>
      </c>
      <c r="F121" s="70">
        <f t="shared" si="0"/>
        <v>0.33333333333333326</v>
      </c>
      <c r="H121" s="71"/>
    </row>
    <row r="122" spans="1:8" x14ac:dyDescent="0.3">
      <c r="C122" s="3"/>
      <c r="D122" s="69">
        <f>L81</f>
        <v>41</v>
      </c>
      <c r="E122" s="69">
        <v>14</v>
      </c>
      <c r="F122" s="70">
        <f t="shared" si="0"/>
        <v>2.4999999999999911E-2</v>
      </c>
      <c r="H122" s="71"/>
    </row>
    <row r="123" spans="1:8" x14ac:dyDescent="0.3">
      <c r="C123" s="3"/>
      <c r="D123" s="69">
        <f>L85</f>
        <v>42.5</v>
      </c>
      <c r="E123" s="69">
        <v>15</v>
      </c>
      <c r="F123" s="70">
        <f t="shared" si="0"/>
        <v>3.6585365853658569E-2</v>
      </c>
      <c r="H123" s="71"/>
    </row>
    <row r="124" spans="1:8" x14ac:dyDescent="0.3">
      <c r="C124" s="72" t="s">
        <v>64</v>
      </c>
      <c r="D124" s="76">
        <f>L89</f>
        <v>18</v>
      </c>
      <c r="E124" s="76">
        <v>16</v>
      </c>
      <c r="F124" s="77">
        <f t="shared" si="0"/>
        <v>-0.57647058823529407</v>
      </c>
      <c r="H124" s="71"/>
    </row>
    <row r="125" spans="1:8" x14ac:dyDescent="0.3">
      <c r="C125" s="72" t="s">
        <v>64</v>
      </c>
      <c r="D125" s="78">
        <f>L93</f>
        <v>11</v>
      </c>
      <c r="E125" s="78">
        <v>17</v>
      </c>
      <c r="F125" s="79">
        <f t="shared" si="0"/>
        <v>-0.38888888888888884</v>
      </c>
      <c r="H125" s="71"/>
    </row>
    <row r="126" spans="1:8" x14ac:dyDescent="0.3">
      <c r="C126" s="72"/>
      <c r="D126" s="80">
        <f>SUM(D109:D125)</f>
        <v>545.5</v>
      </c>
      <c r="E126" s="13" t="s">
        <v>65</v>
      </c>
      <c r="F126" s="71"/>
    </row>
    <row r="127" spans="1:8" x14ac:dyDescent="0.3">
      <c r="G127" s="81"/>
    </row>
    <row r="128" spans="1:8" x14ac:dyDescent="0.3">
      <c r="A128" s="72"/>
      <c r="B128" s="82"/>
      <c r="D128" s="80">
        <f>(D126/13)*1000</f>
        <v>41961.538461538461</v>
      </c>
      <c r="E128" s="13" t="s">
        <v>66</v>
      </c>
    </row>
    <row r="129" spans="1:20" x14ac:dyDescent="0.3">
      <c r="D129" s="80">
        <f>D128/17</f>
        <v>2468.3257918552035</v>
      </c>
      <c r="E129" s="13" t="s">
        <v>67</v>
      </c>
    </row>
    <row r="130" spans="1:20" ht="30" customHeight="1" x14ac:dyDescent="0.3"/>
    <row r="131" spans="1:20" ht="18" customHeight="1" x14ac:dyDescent="0.3"/>
    <row r="132" spans="1:20" ht="18" customHeight="1" x14ac:dyDescent="0.3"/>
    <row r="133" spans="1:20" ht="18" customHeight="1" x14ac:dyDescent="0.3"/>
    <row r="134" spans="1:20" ht="18" customHeight="1" x14ac:dyDescent="0.3">
      <c r="A134" s="13"/>
    </row>
    <row r="135" spans="1:20" ht="18" customHeight="1" x14ac:dyDescent="0.4">
      <c r="B135" s="19"/>
      <c r="E135" s="64" t="s">
        <v>249</v>
      </c>
    </row>
    <row r="136" spans="1:20" ht="18" customHeight="1" x14ac:dyDescent="0.3">
      <c r="C136" s="19"/>
      <c r="D136" s="83" t="s">
        <v>68</v>
      </c>
      <c r="E136" s="83" t="s">
        <v>59</v>
      </c>
      <c r="F136" s="83" t="s">
        <v>69</v>
      </c>
    </row>
    <row r="137" spans="1:20" x14ac:dyDescent="0.3">
      <c r="C137" s="19"/>
      <c r="D137" s="105" t="s">
        <v>8</v>
      </c>
      <c r="E137" s="108">
        <v>351.99</v>
      </c>
      <c r="F137" s="84">
        <f>E137/E142</f>
        <v>0.64526122823098075</v>
      </c>
    </row>
    <row r="138" spans="1:20" x14ac:dyDescent="0.3">
      <c r="D138" s="106" t="s">
        <v>17</v>
      </c>
      <c r="E138" s="109">
        <v>77.81</v>
      </c>
      <c r="F138" s="85">
        <f>E138/E142</f>
        <v>0.1426397800183318</v>
      </c>
      <c r="L138" s="19"/>
      <c r="T138" s="91"/>
    </row>
    <row r="139" spans="1:20" x14ac:dyDescent="0.3">
      <c r="C139" s="19"/>
      <c r="D139" s="105" t="s">
        <v>13</v>
      </c>
      <c r="E139" s="108">
        <v>65.599999999999994</v>
      </c>
      <c r="F139" s="86">
        <f>E139/E142</f>
        <v>0.12025664527956002</v>
      </c>
      <c r="L139" s="19"/>
      <c r="T139" s="91"/>
    </row>
    <row r="140" spans="1:20" x14ac:dyDescent="0.3">
      <c r="D140" s="107" t="s">
        <v>70</v>
      </c>
      <c r="E140" s="110">
        <v>41.1</v>
      </c>
      <c r="F140" s="87">
        <f>E140/E142</f>
        <v>7.5343721356553622E-2</v>
      </c>
      <c r="L140" s="19"/>
      <c r="R140" s="13"/>
      <c r="S140" s="13"/>
      <c r="T140" s="92"/>
    </row>
    <row r="141" spans="1:20" x14ac:dyDescent="0.3">
      <c r="D141" s="105" t="s">
        <v>71</v>
      </c>
      <c r="E141" s="108">
        <v>9</v>
      </c>
      <c r="F141" s="86">
        <f>E141/E142</f>
        <v>1.6498625114573784E-2</v>
      </c>
      <c r="T141" s="91"/>
    </row>
    <row r="142" spans="1:20" x14ac:dyDescent="0.3">
      <c r="D142" s="88" t="s">
        <v>72</v>
      </c>
      <c r="E142" s="89">
        <f>SUM(E137:E141)</f>
        <v>545.5</v>
      </c>
      <c r="F142" s="90">
        <f>SUM(F137:F141)</f>
        <v>1</v>
      </c>
      <c r="H142" s="19"/>
      <c r="I142" s="19"/>
      <c r="J142" s="19"/>
      <c r="K142" s="19"/>
      <c r="L142" s="19"/>
      <c r="T142" s="91"/>
    </row>
    <row r="143" spans="1:20" x14ac:dyDescent="0.3">
      <c r="T143" s="91"/>
    </row>
    <row r="144" spans="1:20" x14ac:dyDescent="0.3">
      <c r="R144" s="13"/>
      <c r="S144" s="13"/>
      <c r="T144" s="92"/>
    </row>
    <row r="145" spans="4:20" x14ac:dyDescent="0.3">
      <c r="J145" s="91"/>
      <c r="K145" s="91"/>
      <c r="T145" s="91"/>
    </row>
    <row r="146" spans="4:20" x14ac:dyDescent="0.3">
      <c r="N146" s="19"/>
      <c r="T146" s="91"/>
    </row>
    <row r="147" spans="4:20" x14ac:dyDescent="0.3">
      <c r="M147" s="91"/>
      <c r="N147" s="19"/>
      <c r="T147" s="91"/>
    </row>
    <row r="148" spans="4:20" x14ac:dyDescent="0.3">
      <c r="K148" s="13"/>
      <c r="L148" s="13"/>
      <c r="M148" s="92"/>
      <c r="N148" s="19"/>
      <c r="R148" s="13"/>
      <c r="S148" s="13"/>
      <c r="T148" s="92"/>
    </row>
    <row r="149" spans="4:20" x14ac:dyDescent="0.3">
      <c r="K149" s="13"/>
      <c r="L149" s="13"/>
      <c r="M149" s="92"/>
      <c r="N149" s="19"/>
      <c r="T149" s="91"/>
    </row>
    <row r="150" spans="4:20" x14ac:dyDescent="0.3">
      <c r="M150" s="91"/>
      <c r="N150" s="19"/>
      <c r="T150" s="91"/>
    </row>
    <row r="151" spans="4:20" x14ac:dyDescent="0.3">
      <c r="M151" s="91"/>
      <c r="N151" s="19"/>
      <c r="T151" s="91"/>
    </row>
    <row r="152" spans="4:20" x14ac:dyDescent="0.3">
      <c r="I152" s="19"/>
      <c r="M152" s="91"/>
      <c r="N152" s="19"/>
      <c r="T152" s="91"/>
    </row>
    <row r="153" spans="4:20" ht="21" x14ac:dyDescent="0.4">
      <c r="E153" s="64" t="s">
        <v>250</v>
      </c>
      <c r="K153" s="13"/>
      <c r="L153" s="13"/>
      <c r="M153" s="92"/>
      <c r="N153" s="19"/>
      <c r="T153" s="91"/>
    </row>
    <row r="154" spans="4:20" ht="15.6" x14ac:dyDescent="0.3">
      <c r="D154" s="83" t="s">
        <v>68</v>
      </c>
      <c r="E154" s="83" t="s">
        <v>59</v>
      </c>
      <c r="F154" s="83" t="s">
        <v>69</v>
      </c>
      <c r="M154" s="91"/>
      <c r="N154" s="19"/>
    </row>
    <row r="155" spans="4:20" x14ac:dyDescent="0.3">
      <c r="D155" s="105" t="s">
        <v>246</v>
      </c>
      <c r="E155" s="108">
        <f>E137</f>
        <v>351.99</v>
      </c>
      <c r="F155" s="84">
        <f>E155/E158</f>
        <v>0.64526122823098075</v>
      </c>
      <c r="M155" s="91"/>
      <c r="N155" s="19"/>
    </row>
    <row r="156" spans="4:20" x14ac:dyDescent="0.3">
      <c r="D156" s="106" t="s">
        <v>247</v>
      </c>
      <c r="E156" s="109">
        <f>E139+E141</f>
        <v>74.599999999999994</v>
      </c>
      <c r="F156" s="85">
        <f>E156/E158</f>
        <v>0.13675527039413382</v>
      </c>
      <c r="M156" s="91"/>
      <c r="N156" s="19"/>
    </row>
    <row r="157" spans="4:20" ht="28.8" x14ac:dyDescent="0.3">
      <c r="D157" s="105" t="s">
        <v>248</v>
      </c>
      <c r="E157" s="108">
        <f>E138+E140</f>
        <v>118.91</v>
      </c>
      <c r="F157" s="86">
        <f>E157/E158</f>
        <v>0.21798350137488542</v>
      </c>
      <c r="K157" s="13"/>
      <c r="L157" s="13"/>
      <c r="M157" s="92"/>
      <c r="N157" s="19"/>
    </row>
    <row r="158" spans="4:20" x14ac:dyDescent="0.3">
      <c r="D158" s="88" t="s">
        <v>72</v>
      </c>
      <c r="E158" s="89">
        <f>SUM(E155:E157)</f>
        <v>545.5</v>
      </c>
      <c r="F158" s="90">
        <f>SUM(F155:F157)</f>
        <v>1</v>
      </c>
      <c r="M158" s="91"/>
      <c r="N158" s="19"/>
    </row>
    <row r="159" spans="4:20" x14ac:dyDescent="0.3">
      <c r="N159" s="19"/>
    </row>
    <row r="160" spans="4:20" x14ac:dyDescent="0.3">
      <c r="P160" s="19"/>
    </row>
    <row r="168" spans="1:1" ht="21" x14ac:dyDescent="0.4">
      <c r="A168" s="104" t="s">
        <v>245</v>
      </c>
    </row>
  </sheetData>
  <mergeCells count="6">
    <mergeCell ref="H98:L98"/>
    <mergeCell ref="C22:M25"/>
    <mergeCell ref="H26:J26"/>
    <mergeCell ref="L27:M27"/>
    <mergeCell ref="H96:L96"/>
    <mergeCell ref="H97:L97"/>
  </mergeCells>
  <hyperlinks>
    <hyperlink ref="J30" location="'Training Record For Hard Workou'!D4" display="MAF 5K &amp; Interval 5K" xr:uid="{DCFD7752-5A95-4BB6-893F-8CF12DE69815}"/>
    <hyperlink ref="H34" location="'Training Record For Hard Workou'!D10" display="Tempo" xr:uid="{3343740F-5DF4-4B38-A879-A94999B91ACB}"/>
    <hyperlink ref="I38" location="'Training Record For Hard Workou'!D13" display="Interval" xr:uid="{E4AB0FB4-E16D-499E-8217-E2E9B7E5D95C}"/>
    <hyperlink ref="H42" location="'Training Record For Hard Workou'!D30" display="Up Hill Interval x Tempo" xr:uid="{9B56A5D4-FD74-4273-B0FB-A1451D1F50B9}"/>
    <hyperlink ref="H46" location="'Training Record For Hard Workou'!D41" display="Tempo" xr:uid="{79EF714B-AFC7-4553-8AF9-97600E21DBDF}"/>
    <hyperlink ref="H50" location="'Training Record For Hard Workou'!D46" display="Interval" xr:uid="{3C960E2E-A3E4-45EA-B748-25DB5924A913}"/>
    <hyperlink ref="H54" location="'Training Record For Hard Workou'!D58" display="Up Hill Interval x MAF" xr:uid="{FBCC8AEC-C21B-4CA5-BC43-7E6761AB8AC5}"/>
    <hyperlink ref="H58" location="'Training Record For Hard Workou'!D74" display="Tempo x MAF" xr:uid="{3C721EAF-D9F9-48A7-8B73-BF3F6BB83AED}"/>
    <hyperlink ref="I58" location="'Training Record For Hard Workou'!D82" display="Tempo x MAF" xr:uid="{1005177E-5B0E-4308-ADA5-1FD26FD64575}"/>
    <hyperlink ref="H62" location="'Training Record For Hard Workou'!D90" display="Interval" xr:uid="{22A3E4C5-E0F8-43EA-9914-F888CA41166F}"/>
    <hyperlink ref="J66" location="'Training Record For Hard Workou'!D103" display="Up Hill" xr:uid="{B84E32F0-214E-44AF-B121-F6CB7D45955E}"/>
    <hyperlink ref="J70" location="'Training Record For Hard Workou'!D123" display="Up Hill + MAF" xr:uid="{430631C0-99F3-4EB0-AEF1-34BCA66EB93F}"/>
    <hyperlink ref="H70" location="'Training Record For Hard Workou'!D117" display="Tempo" xr:uid="{86B92B55-2774-4F40-BB5E-60CE00ABC4B6}"/>
    <hyperlink ref="H74" location="'Training Record For Hard Workou'!D137" display="Interval" xr:uid="{08935CF7-935F-40AF-A033-2E844159798F}"/>
    <hyperlink ref="H78" location="'Training Record For Hard Workou'!D155" display="Fartlek" xr:uid="{98488C49-511F-4654-9684-3B341F48EFC0}"/>
    <hyperlink ref="H82" location="'Training Record For Hard Workou'!D166" display="Tempo" xr:uid="{6EE1874E-D3F8-47AD-AFF6-13D58B989F3F}"/>
    <hyperlink ref="I86" location="'Training Record For Hard Workou'!D185" display="Interval" xr:uid="{E988BCDC-1C3C-419D-9C20-8CDAD479EA48}"/>
    <hyperlink ref="H90" location="'Training Record For Hard Workou'!D201" display="Up Hill" xr:uid="{D799DE2D-6CC4-4870-BF67-2937EBD4BC37}"/>
    <hyperlink ref="H94" location="'Training Record For Hard Workou'!D214" display="Interval" xr:uid="{72038D7E-0610-4CCB-9B3A-CD1CBF559AB6}"/>
    <hyperlink ref="A168" location="'HM 21-06-2023 TP'!A1" display="Back to the top" xr:uid="{E1AF86A6-D8F6-4CC0-BB0F-7D0C97152862}"/>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BC174-2A2B-421F-B253-C93F379290EB}">
  <dimension ref="B2:M224"/>
  <sheetViews>
    <sheetView showGridLines="0" showRowColHeaders="0" topLeftCell="A200" workbookViewId="0">
      <selection activeCell="D214" sqref="D214"/>
    </sheetView>
  </sheetViews>
  <sheetFormatPr defaultRowHeight="14.4" x14ac:dyDescent="0.3"/>
  <cols>
    <col min="3" max="3" width="12.44140625" style="3" customWidth="1"/>
  </cols>
  <sheetData>
    <row r="2" spans="2:9" ht="25.8" x14ac:dyDescent="0.5">
      <c r="B2" s="121" t="s">
        <v>73</v>
      </c>
      <c r="C2" s="121"/>
      <c r="D2" s="121"/>
      <c r="E2" s="121"/>
      <c r="F2" s="121"/>
      <c r="G2" s="121"/>
      <c r="H2" s="121"/>
      <c r="I2" s="121"/>
    </row>
    <row r="3" spans="2:9" x14ac:dyDescent="0.3">
      <c r="F3" s="93"/>
    </row>
    <row r="4" spans="2:9" x14ac:dyDescent="0.3">
      <c r="C4" s="3" t="s">
        <v>74</v>
      </c>
      <c r="D4" s="94" t="s">
        <v>75</v>
      </c>
    </row>
    <row r="5" spans="2:9" x14ac:dyDescent="0.3">
      <c r="D5" t="s">
        <v>76</v>
      </c>
    </row>
    <row r="6" spans="2:9" x14ac:dyDescent="0.3">
      <c r="D6" s="19" t="s">
        <v>77</v>
      </c>
    </row>
    <row r="7" spans="2:9" x14ac:dyDescent="0.3">
      <c r="D7" s="19" t="s">
        <v>78</v>
      </c>
      <c r="E7" s="19"/>
    </row>
    <row r="8" spans="2:9" x14ac:dyDescent="0.3">
      <c r="D8" s="19" t="s">
        <v>79</v>
      </c>
      <c r="E8" s="19"/>
    </row>
    <row r="10" spans="2:9" x14ac:dyDescent="0.3">
      <c r="C10" s="3" t="s">
        <v>80</v>
      </c>
      <c r="D10" s="94" t="s">
        <v>81</v>
      </c>
    </row>
    <row r="11" spans="2:9" x14ac:dyDescent="0.3">
      <c r="D11" t="s">
        <v>82</v>
      </c>
    </row>
    <row r="13" spans="2:9" x14ac:dyDescent="0.3">
      <c r="C13" s="3" t="s">
        <v>83</v>
      </c>
      <c r="D13" s="94" t="s">
        <v>84</v>
      </c>
    </row>
    <row r="14" spans="2:9" x14ac:dyDescent="0.3">
      <c r="D14" t="s">
        <v>85</v>
      </c>
      <c r="E14" t="s">
        <v>86</v>
      </c>
      <c r="F14" t="s">
        <v>87</v>
      </c>
    </row>
    <row r="15" spans="2:9" x14ac:dyDescent="0.3">
      <c r="D15" s="95" t="s">
        <v>88</v>
      </c>
      <c r="E15" s="95"/>
      <c r="F15" s="95"/>
    </row>
    <row r="16" spans="2:9" x14ac:dyDescent="0.3">
      <c r="D16" t="s">
        <v>85</v>
      </c>
      <c r="E16" t="s">
        <v>89</v>
      </c>
      <c r="F16" t="s">
        <v>90</v>
      </c>
    </row>
    <row r="17" spans="3:6" x14ac:dyDescent="0.3">
      <c r="D17" s="95" t="s">
        <v>88</v>
      </c>
      <c r="E17" s="95"/>
      <c r="F17" s="95"/>
    </row>
    <row r="18" spans="3:6" x14ac:dyDescent="0.3">
      <c r="D18" t="s">
        <v>85</v>
      </c>
      <c r="E18" t="s">
        <v>91</v>
      </c>
      <c r="F18" t="s">
        <v>92</v>
      </c>
    </row>
    <row r="19" spans="3:6" x14ac:dyDescent="0.3">
      <c r="D19" s="95" t="s">
        <v>88</v>
      </c>
      <c r="E19" s="95"/>
      <c r="F19" s="95"/>
    </row>
    <row r="20" spans="3:6" x14ac:dyDescent="0.3">
      <c r="D20" t="s">
        <v>85</v>
      </c>
      <c r="E20" t="s">
        <v>93</v>
      </c>
      <c r="F20" t="s">
        <v>94</v>
      </c>
    </row>
    <row r="21" spans="3:6" x14ac:dyDescent="0.3">
      <c r="D21" s="95" t="s">
        <v>88</v>
      </c>
      <c r="E21" s="95"/>
      <c r="F21" s="95"/>
    </row>
    <row r="22" spans="3:6" x14ac:dyDescent="0.3">
      <c r="D22" t="s">
        <v>85</v>
      </c>
      <c r="E22" t="s">
        <v>95</v>
      </c>
      <c r="F22" t="s">
        <v>96</v>
      </c>
    </row>
    <row r="23" spans="3:6" x14ac:dyDescent="0.3">
      <c r="D23" s="95" t="s">
        <v>88</v>
      </c>
      <c r="E23" s="95"/>
      <c r="F23" s="95"/>
    </row>
    <row r="24" spans="3:6" x14ac:dyDescent="0.3">
      <c r="D24" t="s">
        <v>85</v>
      </c>
      <c r="E24" t="s">
        <v>97</v>
      </c>
      <c r="F24" t="s">
        <v>96</v>
      </c>
    </row>
    <row r="25" spans="3:6" x14ac:dyDescent="0.3">
      <c r="D25" s="95" t="s">
        <v>88</v>
      </c>
      <c r="E25" s="95"/>
      <c r="F25" s="95"/>
    </row>
    <row r="26" spans="3:6" x14ac:dyDescent="0.3">
      <c r="D26" t="s">
        <v>98</v>
      </c>
      <c r="E26" t="s">
        <v>99</v>
      </c>
      <c r="F26" t="s">
        <v>100</v>
      </c>
    </row>
    <row r="27" spans="3:6" x14ac:dyDescent="0.3">
      <c r="D27" t="s">
        <v>101</v>
      </c>
      <c r="E27" t="s">
        <v>95</v>
      </c>
      <c r="F27" t="s">
        <v>94</v>
      </c>
    </row>
    <row r="28" spans="3:6" x14ac:dyDescent="0.3">
      <c r="D28" s="95" t="s">
        <v>88</v>
      </c>
      <c r="E28" s="95"/>
      <c r="F28" s="95"/>
    </row>
    <row r="30" spans="3:6" x14ac:dyDescent="0.3">
      <c r="C30" s="3" t="s">
        <v>102</v>
      </c>
      <c r="D30" s="94" t="s">
        <v>103</v>
      </c>
    </row>
    <row r="31" spans="3:6" x14ac:dyDescent="0.3">
      <c r="D31" t="s">
        <v>104</v>
      </c>
    </row>
    <row r="32" spans="3:6" x14ac:dyDescent="0.3">
      <c r="D32" s="96" t="s">
        <v>105</v>
      </c>
      <c r="E32" s="96"/>
      <c r="F32" s="96"/>
    </row>
    <row r="33" spans="3:6" x14ac:dyDescent="0.3">
      <c r="D33" s="95" t="s">
        <v>106</v>
      </c>
      <c r="E33" s="95"/>
      <c r="F33" s="95"/>
    </row>
    <row r="34" spans="3:6" x14ac:dyDescent="0.3">
      <c r="D34" t="s">
        <v>107</v>
      </c>
    </row>
    <row r="35" spans="3:6" x14ac:dyDescent="0.3">
      <c r="D35" s="96" t="s">
        <v>105</v>
      </c>
      <c r="E35" s="96"/>
      <c r="F35" s="96"/>
    </row>
    <row r="36" spans="3:6" x14ac:dyDescent="0.3">
      <c r="D36" s="95" t="s">
        <v>108</v>
      </c>
      <c r="E36" s="95"/>
      <c r="F36" s="95"/>
    </row>
    <row r="37" spans="3:6" x14ac:dyDescent="0.3">
      <c r="D37" t="s">
        <v>109</v>
      </c>
    </row>
    <row r="38" spans="3:6" x14ac:dyDescent="0.3">
      <c r="D38" s="96" t="s">
        <v>105</v>
      </c>
      <c r="E38" s="96"/>
      <c r="F38" s="96"/>
    </row>
    <row r="39" spans="3:6" x14ac:dyDescent="0.3">
      <c r="D39" s="95" t="s">
        <v>108</v>
      </c>
      <c r="E39" s="95"/>
      <c r="F39" s="95"/>
    </row>
    <row r="41" spans="3:6" x14ac:dyDescent="0.3">
      <c r="C41" s="3" t="s">
        <v>110</v>
      </c>
      <c r="D41" s="112" t="s">
        <v>111</v>
      </c>
    </row>
    <row r="42" spans="3:6" x14ac:dyDescent="0.3">
      <c r="D42" t="s">
        <v>112</v>
      </c>
    </row>
    <row r="43" spans="3:6" x14ac:dyDescent="0.3">
      <c r="D43" t="s">
        <v>113</v>
      </c>
    </row>
    <row r="44" spans="3:6" x14ac:dyDescent="0.3">
      <c r="D44" t="s">
        <v>114</v>
      </c>
    </row>
    <row r="46" spans="3:6" x14ac:dyDescent="0.3">
      <c r="C46" s="3" t="s">
        <v>115</v>
      </c>
      <c r="D46" s="112" t="s">
        <v>84</v>
      </c>
    </row>
    <row r="47" spans="3:6" x14ac:dyDescent="0.3">
      <c r="D47" t="s">
        <v>116</v>
      </c>
    </row>
    <row r="48" spans="3:6" x14ac:dyDescent="0.3">
      <c r="D48" s="95" t="s">
        <v>117</v>
      </c>
      <c r="E48" s="95"/>
      <c r="F48" s="95"/>
    </row>
    <row r="49" spans="3:6" x14ac:dyDescent="0.3">
      <c r="D49" t="s">
        <v>118</v>
      </c>
    </row>
    <row r="50" spans="3:6" x14ac:dyDescent="0.3">
      <c r="D50" s="95" t="s">
        <v>117</v>
      </c>
      <c r="E50" s="95"/>
      <c r="F50" s="95"/>
    </row>
    <row r="51" spans="3:6" x14ac:dyDescent="0.3">
      <c r="D51" t="s">
        <v>119</v>
      </c>
    </row>
    <row r="52" spans="3:6" x14ac:dyDescent="0.3">
      <c r="D52" s="95" t="s">
        <v>117</v>
      </c>
      <c r="E52" s="95"/>
      <c r="F52" s="95"/>
    </row>
    <row r="53" spans="3:6" x14ac:dyDescent="0.3">
      <c r="D53" t="s">
        <v>120</v>
      </c>
    </row>
    <row r="54" spans="3:6" x14ac:dyDescent="0.3">
      <c r="D54" s="95" t="s">
        <v>117</v>
      </c>
      <c r="E54" s="95"/>
      <c r="F54" s="95"/>
    </row>
    <row r="55" spans="3:6" x14ac:dyDescent="0.3">
      <c r="D55" t="s">
        <v>121</v>
      </c>
    </row>
    <row r="56" spans="3:6" x14ac:dyDescent="0.3">
      <c r="D56" s="95" t="s">
        <v>117</v>
      </c>
      <c r="E56" s="95"/>
      <c r="F56" s="95"/>
    </row>
    <row r="58" spans="3:6" x14ac:dyDescent="0.3">
      <c r="C58" s="3" t="s">
        <v>122</v>
      </c>
      <c r="D58" s="112" t="s">
        <v>123</v>
      </c>
    </row>
    <row r="59" spans="3:6" x14ac:dyDescent="0.3">
      <c r="D59" t="s">
        <v>124</v>
      </c>
    </row>
    <row r="60" spans="3:6" x14ac:dyDescent="0.3">
      <c r="D60" s="95" t="s">
        <v>125</v>
      </c>
      <c r="E60" s="95"/>
      <c r="F60" s="95"/>
    </row>
    <row r="61" spans="3:6" x14ac:dyDescent="0.3">
      <c r="D61" t="s">
        <v>124</v>
      </c>
    </row>
    <row r="62" spans="3:6" x14ac:dyDescent="0.3">
      <c r="D62" s="95" t="s">
        <v>125</v>
      </c>
      <c r="E62" s="95"/>
      <c r="F62" s="95"/>
    </row>
    <row r="63" spans="3:6" x14ac:dyDescent="0.3">
      <c r="D63" t="s">
        <v>124</v>
      </c>
    </row>
    <row r="64" spans="3:6" x14ac:dyDescent="0.3">
      <c r="D64" s="95" t="s">
        <v>125</v>
      </c>
      <c r="E64" s="95"/>
      <c r="F64" s="95"/>
    </row>
    <row r="65" spans="3:6" x14ac:dyDescent="0.3">
      <c r="D65" t="s">
        <v>126</v>
      </c>
    </row>
    <row r="66" spans="3:6" x14ac:dyDescent="0.3">
      <c r="D66" s="95" t="s">
        <v>125</v>
      </c>
      <c r="E66" s="95"/>
      <c r="F66" s="95"/>
    </row>
    <row r="67" spans="3:6" x14ac:dyDescent="0.3">
      <c r="D67" t="s">
        <v>127</v>
      </c>
    </row>
    <row r="68" spans="3:6" x14ac:dyDescent="0.3">
      <c r="D68" s="95" t="s">
        <v>125</v>
      </c>
      <c r="E68" s="95"/>
      <c r="F68" s="95"/>
    </row>
    <row r="69" spans="3:6" x14ac:dyDescent="0.3">
      <c r="D69" t="s">
        <v>128</v>
      </c>
    </row>
    <row r="70" spans="3:6" x14ac:dyDescent="0.3">
      <c r="D70" s="95" t="s">
        <v>125</v>
      </c>
      <c r="E70" s="95"/>
      <c r="F70" s="95"/>
    </row>
    <row r="71" spans="3:6" x14ac:dyDescent="0.3">
      <c r="D71" t="s">
        <v>129</v>
      </c>
    </row>
    <row r="72" spans="3:6" x14ac:dyDescent="0.3">
      <c r="D72" s="95" t="s">
        <v>130</v>
      </c>
      <c r="E72" s="95"/>
      <c r="F72" s="95"/>
    </row>
    <row r="74" spans="3:6" x14ac:dyDescent="0.3">
      <c r="C74" s="3" t="s">
        <v>131</v>
      </c>
      <c r="D74" s="112" t="s">
        <v>132</v>
      </c>
    </row>
    <row r="75" spans="3:6" x14ac:dyDescent="0.3">
      <c r="D75" t="s">
        <v>133</v>
      </c>
    </row>
    <row r="76" spans="3:6" x14ac:dyDescent="0.3">
      <c r="D76" t="s">
        <v>134</v>
      </c>
    </row>
    <row r="77" spans="3:6" x14ac:dyDescent="0.3">
      <c r="D77" t="s">
        <v>135</v>
      </c>
    </row>
    <row r="78" spans="3:6" x14ac:dyDescent="0.3">
      <c r="D78" t="s">
        <v>136</v>
      </c>
    </row>
    <row r="79" spans="3:6" x14ac:dyDescent="0.3">
      <c r="D79" t="s">
        <v>137</v>
      </c>
    </row>
    <row r="80" spans="3:6" x14ac:dyDescent="0.3">
      <c r="D80" t="s">
        <v>138</v>
      </c>
    </row>
    <row r="82" spans="3:6" x14ac:dyDescent="0.3">
      <c r="C82" s="3" t="s">
        <v>139</v>
      </c>
      <c r="D82" s="112" t="s">
        <v>132</v>
      </c>
    </row>
    <row r="83" spans="3:6" x14ac:dyDescent="0.3">
      <c r="D83" t="s">
        <v>140</v>
      </c>
    </row>
    <row r="84" spans="3:6" x14ac:dyDescent="0.3">
      <c r="D84" t="s">
        <v>140</v>
      </c>
    </row>
    <row r="85" spans="3:6" x14ac:dyDescent="0.3">
      <c r="D85" t="s">
        <v>141</v>
      </c>
    </row>
    <row r="86" spans="3:6" x14ac:dyDescent="0.3">
      <c r="D86" t="s">
        <v>142</v>
      </c>
    </row>
    <row r="87" spans="3:6" x14ac:dyDescent="0.3">
      <c r="D87" t="s">
        <v>138</v>
      </c>
    </row>
    <row r="88" spans="3:6" x14ac:dyDescent="0.3">
      <c r="D88" t="s">
        <v>143</v>
      </c>
    </row>
    <row r="90" spans="3:6" x14ac:dyDescent="0.3">
      <c r="C90" s="3" t="s">
        <v>144</v>
      </c>
      <c r="D90" s="112" t="s">
        <v>145</v>
      </c>
    </row>
    <row r="91" spans="3:6" x14ac:dyDescent="0.3">
      <c r="D91" t="s">
        <v>146</v>
      </c>
    </row>
    <row r="92" spans="3:6" x14ac:dyDescent="0.3">
      <c r="D92" s="95" t="s">
        <v>147</v>
      </c>
      <c r="E92" s="95"/>
      <c r="F92" s="95"/>
    </row>
    <row r="93" spans="3:6" x14ac:dyDescent="0.3">
      <c r="D93" t="s">
        <v>148</v>
      </c>
    </row>
    <row r="94" spans="3:6" x14ac:dyDescent="0.3">
      <c r="D94" s="95" t="s">
        <v>147</v>
      </c>
      <c r="E94" s="95"/>
      <c r="F94" s="95"/>
    </row>
    <row r="95" spans="3:6" x14ac:dyDescent="0.3">
      <c r="D95" t="s">
        <v>149</v>
      </c>
    </row>
    <row r="96" spans="3:6" x14ac:dyDescent="0.3">
      <c r="D96" s="95" t="s">
        <v>147</v>
      </c>
      <c r="E96" s="95"/>
      <c r="F96" s="95"/>
    </row>
    <row r="97" spans="3:6" x14ac:dyDescent="0.3">
      <c r="D97" t="s">
        <v>148</v>
      </c>
    </row>
    <row r="98" spans="3:6" x14ac:dyDescent="0.3">
      <c r="D98" s="95" t="s">
        <v>147</v>
      </c>
      <c r="E98" s="95"/>
      <c r="F98" s="95"/>
    </row>
    <row r="99" spans="3:6" x14ac:dyDescent="0.3">
      <c r="D99" t="s">
        <v>150</v>
      </c>
    </row>
    <row r="100" spans="3:6" x14ac:dyDescent="0.3">
      <c r="D100" s="95" t="s">
        <v>147</v>
      </c>
      <c r="E100" s="95"/>
      <c r="F100" s="95"/>
    </row>
    <row r="101" spans="3:6" x14ac:dyDescent="0.3">
      <c r="D101" t="s">
        <v>151</v>
      </c>
    </row>
    <row r="103" spans="3:6" x14ac:dyDescent="0.3">
      <c r="C103" s="3" t="s">
        <v>152</v>
      </c>
      <c r="D103" s="112" t="s">
        <v>153</v>
      </c>
    </row>
    <row r="104" spans="3:6" x14ac:dyDescent="0.3">
      <c r="D104" t="s">
        <v>154</v>
      </c>
    </row>
    <row r="105" spans="3:6" x14ac:dyDescent="0.3">
      <c r="D105" s="95" t="s">
        <v>155</v>
      </c>
      <c r="E105" s="95"/>
      <c r="F105" s="95"/>
    </row>
    <row r="106" spans="3:6" x14ac:dyDescent="0.3">
      <c r="D106" t="s">
        <v>156</v>
      </c>
    </row>
    <row r="107" spans="3:6" x14ac:dyDescent="0.3">
      <c r="D107" s="95" t="s">
        <v>155</v>
      </c>
      <c r="E107" s="95"/>
      <c r="F107" s="95"/>
    </row>
    <row r="108" spans="3:6" x14ac:dyDescent="0.3">
      <c r="D108" t="s">
        <v>157</v>
      </c>
    </row>
    <row r="109" spans="3:6" x14ac:dyDescent="0.3">
      <c r="D109" s="95" t="s">
        <v>155</v>
      </c>
      <c r="E109" s="95"/>
      <c r="F109" s="95"/>
    </row>
    <row r="110" spans="3:6" x14ac:dyDescent="0.3">
      <c r="D110" t="s">
        <v>158</v>
      </c>
    </row>
    <row r="111" spans="3:6" x14ac:dyDescent="0.3">
      <c r="D111" s="95" t="s">
        <v>155</v>
      </c>
      <c r="E111" s="95"/>
      <c r="F111" s="95"/>
    </row>
    <row r="112" spans="3:6" x14ac:dyDescent="0.3">
      <c r="D112" t="s">
        <v>159</v>
      </c>
    </row>
    <row r="113" spans="3:6" x14ac:dyDescent="0.3">
      <c r="D113" s="32" t="s">
        <v>160</v>
      </c>
      <c r="E113" s="32"/>
      <c r="F113" s="32"/>
    </row>
    <row r="114" spans="3:6" x14ac:dyDescent="0.3">
      <c r="D114" t="s">
        <v>161</v>
      </c>
    </row>
    <row r="115" spans="3:6" x14ac:dyDescent="0.3">
      <c r="D115" s="95" t="s">
        <v>155</v>
      </c>
      <c r="E115" s="95"/>
      <c r="F115" s="95"/>
    </row>
    <row r="117" spans="3:6" x14ac:dyDescent="0.3">
      <c r="C117" s="3" t="s">
        <v>162</v>
      </c>
      <c r="D117" s="112" t="s">
        <v>111</v>
      </c>
    </row>
    <row r="118" spans="3:6" x14ac:dyDescent="0.3">
      <c r="D118" t="s">
        <v>163</v>
      </c>
    </row>
    <row r="119" spans="3:6" x14ac:dyDescent="0.3">
      <c r="D119" t="s">
        <v>164</v>
      </c>
    </row>
    <row r="120" spans="3:6" x14ac:dyDescent="0.3">
      <c r="D120" t="s">
        <v>165</v>
      </c>
    </row>
    <row r="121" spans="3:6" x14ac:dyDescent="0.3">
      <c r="D121" t="s">
        <v>166</v>
      </c>
    </row>
    <row r="123" spans="3:6" x14ac:dyDescent="0.3">
      <c r="C123" s="3" t="s">
        <v>167</v>
      </c>
      <c r="D123" s="112" t="s">
        <v>38</v>
      </c>
    </row>
    <row r="124" spans="3:6" x14ac:dyDescent="0.3">
      <c r="D124" t="s">
        <v>168</v>
      </c>
    </row>
    <row r="125" spans="3:6" x14ac:dyDescent="0.3">
      <c r="D125" s="95" t="s">
        <v>169</v>
      </c>
      <c r="E125" s="95"/>
      <c r="F125" s="95"/>
    </row>
    <row r="126" spans="3:6" x14ac:dyDescent="0.3">
      <c r="D126" t="s">
        <v>154</v>
      </c>
    </row>
    <row r="127" spans="3:6" x14ac:dyDescent="0.3">
      <c r="D127" s="95" t="s">
        <v>169</v>
      </c>
      <c r="E127" s="95"/>
      <c r="F127" s="95"/>
    </row>
    <row r="128" spans="3:6" x14ac:dyDescent="0.3">
      <c r="D128" t="s">
        <v>156</v>
      </c>
    </row>
    <row r="129" spans="3:11" x14ac:dyDescent="0.3">
      <c r="D129" s="95" t="s">
        <v>169</v>
      </c>
      <c r="E129" s="95"/>
      <c r="F129" s="95"/>
    </row>
    <row r="130" spans="3:11" x14ac:dyDescent="0.3">
      <c r="D130" t="s">
        <v>157</v>
      </c>
    </row>
    <row r="131" spans="3:11" x14ac:dyDescent="0.3">
      <c r="D131" s="95" t="s">
        <v>169</v>
      </c>
      <c r="E131" s="95"/>
      <c r="F131" s="95"/>
    </row>
    <row r="132" spans="3:11" x14ac:dyDescent="0.3">
      <c r="D132" t="s">
        <v>170</v>
      </c>
    </row>
    <row r="133" spans="3:11" x14ac:dyDescent="0.3">
      <c r="D133" s="95" t="s">
        <v>169</v>
      </c>
      <c r="E133" s="95"/>
      <c r="F133" s="95"/>
    </row>
    <row r="134" spans="3:11" x14ac:dyDescent="0.3">
      <c r="D134" t="s">
        <v>171</v>
      </c>
    </row>
    <row r="135" spans="3:11" x14ac:dyDescent="0.3">
      <c r="D135" s="32" t="s">
        <v>172</v>
      </c>
      <c r="E135" s="32"/>
      <c r="F135" s="32"/>
    </row>
    <row r="137" spans="3:11" x14ac:dyDescent="0.3">
      <c r="C137" s="3" t="s">
        <v>173</v>
      </c>
      <c r="D137" s="112" t="s">
        <v>174</v>
      </c>
    </row>
    <row r="138" spans="3:11" x14ac:dyDescent="0.3">
      <c r="E138" s="13" t="s">
        <v>175</v>
      </c>
      <c r="H138" s="13" t="s">
        <v>176</v>
      </c>
    </row>
    <row r="139" spans="3:11" x14ac:dyDescent="0.3">
      <c r="E139" s="3" t="s">
        <v>177</v>
      </c>
      <c r="F139" s="119" t="s">
        <v>178</v>
      </c>
      <c r="G139" s="97" t="s">
        <v>179</v>
      </c>
      <c r="I139" s="119" t="s">
        <v>178</v>
      </c>
    </row>
    <row r="140" spans="3:11" x14ac:dyDescent="0.3">
      <c r="D140" s="95" t="s">
        <v>180</v>
      </c>
      <c r="E140" s="98" t="s">
        <v>181</v>
      </c>
      <c r="F140" s="119"/>
      <c r="G140" s="98" t="s">
        <v>181</v>
      </c>
      <c r="I140" s="119"/>
    </row>
    <row r="141" spans="3:11" x14ac:dyDescent="0.3">
      <c r="E141" s="3" t="s">
        <v>177</v>
      </c>
      <c r="F141" s="119"/>
      <c r="G141" s="97" t="s">
        <v>182</v>
      </c>
      <c r="I141" s="119"/>
      <c r="K141" s="13"/>
    </row>
    <row r="142" spans="3:11" x14ac:dyDescent="0.3">
      <c r="D142" s="95" t="s">
        <v>180</v>
      </c>
      <c r="E142" s="98" t="s">
        <v>181</v>
      </c>
      <c r="F142" s="119"/>
      <c r="G142" s="98" t="s">
        <v>181</v>
      </c>
      <c r="I142" s="119"/>
    </row>
    <row r="143" spans="3:11" x14ac:dyDescent="0.3">
      <c r="E143" s="3" t="s">
        <v>177</v>
      </c>
      <c r="F143" s="119"/>
      <c r="G143" s="97" t="s">
        <v>183</v>
      </c>
      <c r="I143" s="119"/>
      <c r="K143" s="13"/>
    </row>
    <row r="144" spans="3:11" x14ac:dyDescent="0.3">
      <c r="D144" s="95" t="s">
        <v>180</v>
      </c>
      <c r="E144" s="98" t="s">
        <v>181</v>
      </c>
      <c r="F144" s="119"/>
      <c r="G144" s="98" t="s">
        <v>181</v>
      </c>
      <c r="I144" s="119"/>
      <c r="K144" s="13"/>
    </row>
    <row r="145" spans="3:13" x14ac:dyDescent="0.3">
      <c r="E145" s="3" t="s">
        <v>177</v>
      </c>
      <c r="F145" s="119"/>
      <c r="G145" s="97" t="s">
        <v>184</v>
      </c>
      <c r="I145" s="119"/>
    </row>
    <row r="146" spans="3:13" x14ac:dyDescent="0.3">
      <c r="D146" s="95" t="s">
        <v>180</v>
      </c>
      <c r="E146" s="98" t="s">
        <v>181</v>
      </c>
      <c r="F146" s="119"/>
      <c r="G146" s="98" t="s">
        <v>181</v>
      </c>
      <c r="I146" s="119"/>
      <c r="K146" s="13"/>
    </row>
    <row r="147" spans="3:13" x14ac:dyDescent="0.3">
      <c r="E147" s="3" t="s">
        <v>177</v>
      </c>
      <c r="F147" s="119"/>
      <c r="G147" s="97" t="s">
        <v>185</v>
      </c>
      <c r="I147" s="119"/>
    </row>
    <row r="148" spans="3:13" x14ac:dyDescent="0.3">
      <c r="D148" s="95" t="s">
        <v>180</v>
      </c>
      <c r="E148" s="98" t="s">
        <v>181</v>
      </c>
      <c r="F148" s="119"/>
      <c r="G148" s="98" t="s">
        <v>181</v>
      </c>
      <c r="I148" s="119"/>
    </row>
    <row r="149" spans="3:13" x14ac:dyDescent="0.3">
      <c r="E149" s="3" t="s">
        <v>177</v>
      </c>
      <c r="F149" s="119"/>
      <c r="G149" s="97" t="s">
        <v>186</v>
      </c>
      <c r="I149" s="119"/>
    </row>
    <row r="150" spans="3:13" x14ac:dyDescent="0.3">
      <c r="D150" s="95" t="s">
        <v>180</v>
      </c>
      <c r="E150" s="98" t="s">
        <v>181</v>
      </c>
      <c r="F150" s="119"/>
      <c r="G150" s="98" t="s">
        <v>101</v>
      </c>
      <c r="I150" s="119"/>
    </row>
    <row r="151" spans="3:13" x14ac:dyDescent="0.3">
      <c r="E151" s="3" t="s">
        <v>177</v>
      </c>
      <c r="F151" s="119"/>
      <c r="G151" s="97" t="s">
        <v>187</v>
      </c>
      <c r="I151" s="119"/>
    </row>
    <row r="152" spans="3:13" x14ac:dyDescent="0.3">
      <c r="D152" s="95" t="s">
        <v>180</v>
      </c>
      <c r="E152" s="98" t="s">
        <v>181</v>
      </c>
      <c r="F152" s="119"/>
      <c r="G152" s="97" t="s">
        <v>188</v>
      </c>
      <c r="I152" s="119"/>
    </row>
    <row r="153" spans="3:13" x14ac:dyDescent="0.3">
      <c r="D153" s="13"/>
      <c r="E153" s="3" t="s">
        <v>177</v>
      </c>
      <c r="F153" s="119"/>
      <c r="G153" s="3"/>
      <c r="H153" s="99"/>
      <c r="I153" s="119"/>
    </row>
    <row r="155" spans="3:13" x14ac:dyDescent="0.3">
      <c r="C155" s="3" t="s">
        <v>189</v>
      </c>
      <c r="D155" s="112" t="s">
        <v>190</v>
      </c>
    </row>
    <row r="156" spans="3:13" x14ac:dyDescent="0.3">
      <c r="E156" s="13" t="s">
        <v>175</v>
      </c>
      <c r="J156" s="13" t="s">
        <v>176</v>
      </c>
    </row>
    <row r="157" spans="3:13" x14ac:dyDescent="0.3">
      <c r="D157" t="s">
        <v>13</v>
      </c>
      <c r="E157" t="s">
        <v>191</v>
      </c>
      <c r="H157" s="119" t="s">
        <v>155</v>
      </c>
      <c r="I157" t="s">
        <v>13</v>
      </c>
      <c r="J157" t="s">
        <v>191</v>
      </c>
      <c r="M157" s="119" t="s">
        <v>155</v>
      </c>
    </row>
    <row r="158" spans="3:13" x14ac:dyDescent="0.3">
      <c r="D158" s="95" t="s">
        <v>192</v>
      </c>
      <c r="E158" s="95" t="s">
        <v>193</v>
      </c>
      <c r="F158" s="95"/>
      <c r="G158" s="95"/>
      <c r="H158" s="119"/>
      <c r="I158" s="95" t="s">
        <v>192</v>
      </c>
      <c r="J158" s="95" t="s">
        <v>193</v>
      </c>
      <c r="K158" s="95"/>
      <c r="L158" s="95"/>
      <c r="M158" s="119"/>
    </row>
    <row r="159" spans="3:13" x14ac:dyDescent="0.3">
      <c r="D159" t="s">
        <v>70</v>
      </c>
      <c r="E159" t="s">
        <v>194</v>
      </c>
      <c r="H159" s="119"/>
      <c r="I159" t="s">
        <v>70</v>
      </c>
      <c r="J159" t="s">
        <v>194</v>
      </c>
      <c r="M159" s="119"/>
    </row>
    <row r="160" spans="3:13" x14ac:dyDescent="0.3">
      <c r="D160" s="95" t="s">
        <v>192</v>
      </c>
      <c r="E160" s="95" t="s">
        <v>193</v>
      </c>
      <c r="F160" s="95"/>
      <c r="G160" s="95"/>
      <c r="H160" s="119"/>
      <c r="I160" s="95" t="s">
        <v>192</v>
      </c>
      <c r="J160" s="95" t="s">
        <v>193</v>
      </c>
      <c r="K160" s="95"/>
      <c r="L160" s="95"/>
      <c r="M160" s="119"/>
    </row>
    <row r="161" spans="3:13" x14ac:dyDescent="0.3">
      <c r="D161" t="s">
        <v>71</v>
      </c>
      <c r="E161" t="s">
        <v>195</v>
      </c>
      <c r="H161" s="119"/>
      <c r="I161" t="s">
        <v>71</v>
      </c>
      <c r="J161" t="s">
        <v>195</v>
      </c>
      <c r="M161" s="119"/>
    </row>
    <row r="162" spans="3:13" x14ac:dyDescent="0.3">
      <c r="D162" t="s">
        <v>196</v>
      </c>
      <c r="E162" t="s">
        <v>177</v>
      </c>
      <c r="H162" s="119"/>
      <c r="I162" t="s">
        <v>196</v>
      </c>
      <c r="J162" t="s">
        <v>177</v>
      </c>
      <c r="M162" s="119"/>
    </row>
    <row r="163" spans="3:13" x14ac:dyDescent="0.3">
      <c r="D163" s="95" t="s">
        <v>192</v>
      </c>
      <c r="E163" s="95" t="s">
        <v>193</v>
      </c>
      <c r="F163" s="95"/>
      <c r="G163" s="95"/>
      <c r="H163" s="119"/>
      <c r="I163" s="95" t="s">
        <v>192</v>
      </c>
      <c r="J163" s="95" t="s">
        <v>193</v>
      </c>
      <c r="K163" s="95"/>
      <c r="L163" s="95"/>
      <c r="M163" s="119"/>
    </row>
    <row r="164" spans="3:13" x14ac:dyDescent="0.3">
      <c r="D164" t="s">
        <v>70</v>
      </c>
      <c r="E164" t="s">
        <v>197</v>
      </c>
      <c r="H164" s="119"/>
      <c r="I164" t="s">
        <v>70</v>
      </c>
      <c r="J164" t="s">
        <v>197</v>
      </c>
      <c r="M164" s="119"/>
    </row>
    <row r="166" spans="3:13" x14ac:dyDescent="0.3">
      <c r="C166" s="3" t="s">
        <v>198</v>
      </c>
      <c r="D166" s="112" t="s">
        <v>199</v>
      </c>
    </row>
    <row r="167" spans="3:13" x14ac:dyDescent="0.3">
      <c r="C167" s="100" t="s">
        <v>200</v>
      </c>
    </row>
    <row r="168" spans="3:13" x14ac:dyDescent="0.3">
      <c r="D168" s="93" t="s">
        <v>201</v>
      </c>
    </row>
    <row r="169" spans="3:13" x14ac:dyDescent="0.3">
      <c r="C169" s="3" t="s">
        <v>202</v>
      </c>
      <c r="D169" s="101">
        <v>0.24722222222222223</v>
      </c>
    </row>
    <row r="170" spans="3:13" x14ac:dyDescent="0.3">
      <c r="C170" s="3" t="s">
        <v>203</v>
      </c>
      <c r="D170" s="101">
        <v>0.25208333333333333</v>
      </c>
    </row>
    <row r="171" spans="3:13" x14ac:dyDescent="0.3">
      <c r="C171" s="3" t="s">
        <v>204</v>
      </c>
      <c r="D171" s="101">
        <v>0.24374999999999999</v>
      </c>
    </row>
    <row r="172" spans="3:13" x14ac:dyDescent="0.3">
      <c r="C172" s="3" t="s">
        <v>205</v>
      </c>
      <c r="D172" s="101">
        <v>0.24722222222222223</v>
      </c>
    </row>
    <row r="173" spans="3:13" x14ac:dyDescent="0.3">
      <c r="C173" s="3" t="s">
        <v>206</v>
      </c>
      <c r="D173" s="101">
        <v>0.24236111111111111</v>
      </c>
      <c r="E173" s="13"/>
    </row>
    <row r="174" spans="3:13" x14ac:dyDescent="0.3">
      <c r="C174" s="3" t="s">
        <v>207</v>
      </c>
      <c r="D174" s="101">
        <v>0.24166666666666667</v>
      </c>
      <c r="H174" s="99"/>
      <c r="I174" s="99"/>
    </row>
    <row r="175" spans="3:13" x14ac:dyDescent="0.3">
      <c r="C175" s="3" t="s">
        <v>208</v>
      </c>
      <c r="D175" s="101">
        <v>0.24027777777777778</v>
      </c>
      <c r="I175" s="99"/>
    </row>
    <row r="176" spans="3:13" x14ac:dyDescent="0.3">
      <c r="C176" s="3" t="s">
        <v>209</v>
      </c>
      <c r="D176" s="101">
        <v>0.24097222222222223</v>
      </c>
      <c r="I176" s="99"/>
    </row>
    <row r="177" spans="3:9" x14ac:dyDescent="0.3">
      <c r="C177" s="3" t="s">
        <v>210</v>
      </c>
      <c r="D177" s="101">
        <v>0.2388888888888889</v>
      </c>
      <c r="I177" s="99"/>
    </row>
    <row r="178" spans="3:9" x14ac:dyDescent="0.3">
      <c r="C178" s="3" t="s">
        <v>211</v>
      </c>
      <c r="D178" s="101">
        <v>0.23680555555555557</v>
      </c>
      <c r="I178" s="99"/>
    </row>
    <row r="179" spans="3:9" x14ac:dyDescent="0.3">
      <c r="C179" s="3" t="s">
        <v>212</v>
      </c>
      <c r="D179" s="101">
        <v>0.22013888888888888</v>
      </c>
      <c r="I179" s="99"/>
    </row>
    <row r="180" spans="3:9" x14ac:dyDescent="0.3">
      <c r="I180" s="99"/>
    </row>
    <row r="181" spans="3:9" x14ac:dyDescent="0.3">
      <c r="C181" s="3" t="s">
        <v>213</v>
      </c>
      <c r="D181" t="s">
        <v>214</v>
      </c>
    </row>
    <row r="182" spans="3:9" x14ac:dyDescent="0.3">
      <c r="D182" t="s">
        <v>215</v>
      </c>
    </row>
    <row r="185" spans="3:9" x14ac:dyDescent="0.3">
      <c r="C185" s="3" t="s">
        <v>216</v>
      </c>
      <c r="D185" s="112" t="s">
        <v>84</v>
      </c>
    </row>
    <row r="186" spans="3:9" x14ac:dyDescent="0.3">
      <c r="C186" s="72" t="s">
        <v>13</v>
      </c>
      <c r="D186" s="13" t="s">
        <v>217</v>
      </c>
      <c r="F186" s="120" t="s">
        <v>218</v>
      </c>
      <c r="G186" s="102" t="s">
        <v>196</v>
      </c>
      <c r="H186" s="102" t="s">
        <v>219</v>
      </c>
      <c r="I186" s="102"/>
    </row>
    <row r="187" spans="3:9" x14ac:dyDescent="0.3">
      <c r="C187" s="98" t="s">
        <v>192</v>
      </c>
      <c r="D187" s="95" t="s">
        <v>220</v>
      </c>
      <c r="E187" s="95"/>
      <c r="F187" s="120"/>
      <c r="G187" s="95" t="s">
        <v>192</v>
      </c>
      <c r="H187" s="95" t="s">
        <v>220</v>
      </c>
      <c r="I187" s="95"/>
    </row>
    <row r="188" spans="3:9" x14ac:dyDescent="0.3">
      <c r="G188" s="32" t="s">
        <v>221</v>
      </c>
      <c r="H188" s="32" t="s">
        <v>222</v>
      </c>
      <c r="I188" s="32"/>
    </row>
    <row r="189" spans="3:9" x14ac:dyDescent="0.3">
      <c r="G189" s="95" t="s">
        <v>192</v>
      </c>
      <c r="H189" s="95" t="s">
        <v>220</v>
      </c>
      <c r="I189" s="95"/>
    </row>
    <row r="190" spans="3:9" x14ac:dyDescent="0.3">
      <c r="G190" s="102" t="s">
        <v>223</v>
      </c>
      <c r="H190" s="102" t="s">
        <v>224</v>
      </c>
      <c r="I190" s="102"/>
    </row>
    <row r="191" spans="3:9" x14ac:dyDescent="0.3">
      <c r="G191" s="103" t="s">
        <v>196</v>
      </c>
      <c r="H191" s="103" t="s">
        <v>225</v>
      </c>
      <c r="I191" s="103"/>
    </row>
    <row r="192" spans="3:9" x14ac:dyDescent="0.3">
      <c r="G192" s="95" t="s">
        <v>192</v>
      </c>
      <c r="H192" s="95" t="s">
        <v>220</v>
      </c>
      <c r="I192" s="95"/>
    </row>
    <row r="193" spans="3:13" x14ac:dyDescent="0.3">
      <c r="G193" s="32" t="s">
        <v>221</v>
      </c>
      <c r="H193" s="32" t="s">
        <v>222</v>
      </c>
      <c r="I193" s="32"/>
    </row>
    <row r="194" spans="3:13" x14ac:dyDescent="0.3">
      <c r="G194" s="95" t="s">
        <v>192</v>
      </c>
      <c r="H194" s="95" t="s">
        <v>220</v>
      </c>
      <c r="I194" s="95"/>
    </row>
    <row r="195" spans="3:13" x14ac:dyDescent="0.3">
      <c r="G195" s="102" t="s">
        <v>223</v>
      </c>
      <c r="H195" s="102" t="s">
        <v>226</v>
      </c>
      <c r="I195" s="102"/>
    </row>
    <row r="196" spans="3:13" x14ac:dyDescent="0.3">
      <c r="G196" s="103" t="s">
        <v>196</v>
      </c>
      <c r="H196" s="103" t="s">
        <v>225</v>
      </c>
      <c r="I196" s="103"/>
    </row>
    <row r="197" spans="3:13" x14ac:dyDescent="0.3">
      <c r="G197" s="95" t="s">
        <v>192</v>
      </c>
      <c r="H197" s="95" t="s">
        <v>220</v>
      </c>
      <c r="I197" s="95"/>
      <c r="J197" s="120" t="s">
        <v>218</v>
      </c>
      <c r="K197" s="95" t="s">
        <v>192</v>
      </c>
      <c r="L197" s="95" t="s">
        <v>220</v>
      </c>
      <c r="M197" s="95"/>
    </row>
    <row r="198" spans="3:13" x14ac:dyDescent="0.3">
      <c r="G198" s="32" t="s">
        <v>221</v>
      </c>
      <c r="H198" s="32" t="s">
        <v>222</v>
      </c>
      <c r="I198" s="32"/>
      <c r="J198" s="120"/>
      <c r="K198" s="13" t="s">
        <v>13</v>
      </c>
      <c r="L198" s="100" t="s">
        <v>227</v>
      </c>
    </row>
    <row r="201" spans="3:13" x14ac:dyDescent="0.3">
      <c r="C201" s="3" t="s">
        <v>228</v>
      </c>
      <c r="D201" s="112" t="s">
        <v>229</v>
      </c>
    </row>
    <row r="202" spans="3:13" x14ac:dyDescent="0.3">
      <c r="D202" t="s">
        <v>230</v>
      </c>
    </row>
    <row r="203" spans="3:13" x14ac:dyDescent="0.3">
      <c r="D203" s="95" t="s">
        <v>231</v>
      </c>
      <c r="E203" s="95"/>
      <c r="F203" s="95"/>
    </row>
    <row r="204" spans="3:13" x14ac:dyDescent="0.3">
      <c r="D204" t="s">
        <v>232</v>
      </c>
    </row>
    <row r="205" spans="3:13" x14ac:dyDescent="0.3">
      <c r="D205" s="95" t="s">
        <v>231</v>
      </c>
      <c r="E205" s="95"/>
      <c r="F205" s="95"/>
    </row>
    <row r="206" spans="3:13" x14ac:dyDescent="0.3">
      <c r="D206" t="s">
        <v>233</v>
      </c>
    </row>
    <row r="207" spans="3:13" x14ac:dyDescent="0.3">
      <c r="D207" s="95" t="s">
        <v>234</v>
      </c>
      <c r="E207" s="95"/>
      <c r="F207" s="95"/>
    </row>
    <row r="208" spans="3:13" x14ac:dyDescent="0.3">
      <c r="D208" t="s">
        <v>235</v>
      </c>
    </row>
    <row r="209" spans="3:6" x14ac:dyDescent="0.3">
      <c r="D209" s="95" t="s">
        <v>231</v>
      </c>
      <c r="E209" s="95"/>
      <c r="F209" s="95"/>
    </row>
    <row r="210" spans="3:6" x14ac:dyDescent="0.3">
      <c r="D210" t="s">
        <v>236</v>
      </c>
    </row>
    <row r="211" spans="3:6" x14ac:dyDescent="0.3">
      <c r="D211" s="95" t="s">
        <v>231</v>
      </c>
      <c r="E211" s="95"/>
      <c r="F211" s="95"/>
    </row>
    <row r="214" spans="3:6" x14ac:dyDescent="0.3">
      <c r="C214" s="3" t="s">
        <v>237</v>
      </c>
      <c r="D214" s="112" t="s">
        <v>84</v>
      </c>
    </row>
    <row r="215" spans="3:6" x14ac:dyDescent="0.3">
      <c r="D215" t="s">
        <v>238</v>
      </c>
    </row>
    <row r="216" spans="3:6" x14ac:dyDescent="0.3">
      <c r="D216" s="95" t="s">
        <v>234</v>
      </c>
      <c r="E216" s="95"/>
      <c r="F216" s="95"/>
    </row>
    <row r="217" spans="3:6" x14ac:dyDescent="0.3">
      <c r="D217" t="s">
        <v>239</v>
      </c>
    </row>
    <row r="218" spans="3:6" x14ac:dyDescent="0.3">
      <c r="D218" s="95" t="s">
        <v>231</v>
      </c>
      <c r="E218" s="95"/>
      <c r="F218" s="95"/>
    </row>
    <row r="219" spans="3:6" x14ac:dyDescent="0.3">
      <c r="D219" t="s">
        <v>240</v>
      </c>
    </row>
    <row r="220" spans="3:6" x14ac:dyDescent="0.3">
      <c r="D220" t="s">
        <v>241</v>
      </c>
    </row>
    <row r="221" spans="3:6" x14ac:dyDescent="0.3">
      <c r="D221" t="s">
        <v>242</v>
      </c>
    </row>
    <row r="222" spans="3:6" x14ac:dyDescent="0.3">
      <c r="D222" t="s">
        <v>243</v>
      </c>
    </row>
    <row r="223" spans="3:6" x14ac:dyDescent="0.3">
      <c r="D223" t="s">
        <v>244</v>
      </c>
    </row>
    <row r="224" spans="3:6" x14ac:dyDescent="0.3">
      <c r="D224" s="95" t="s">
        <v>234</v>
      </c>
      <c r="E224" s="95"/>
      <c r="F224" s="95"/>
    </row>
  </sheetData>
  <mergeCells count="7">
    <mergeCell ref="M157:M164"/>
    <mergeCell ref="F186:F187"/>
    <mergeCell ref="J197:J198"/>
    <mergeCell ref="B2:I2"/>
    <mergeCell ref="F139:F153"/>
    <mergeCell ref="I139:I153"/>
    <mergeCell ref="H157:H164"/>
  </mergeCells>
  <hyperlinks>
    <hyperlink ref="D4" location="'HM 21-06-2023 TP'!K30" display="MAF 5K &amp; Interval 5K done on 26/02/2023" xr:uid="{22B0902A-8CC5-4F56-9BDA-18BDA6FC4920}"/>
    <hyperlink ref="D10" location="'HM 21-06-2023 TP'!I34" display="Tempo done on 28/02/2023" xr:uid="{EAC0D14C-B93B-4D6A-90E0-A1902A2820EB}"/>
    <hyperlink ref="D13" location="'HM 21-06-2023 TP'!J38" display="Interval done on 07/03/2023" xr:uid="{C882C324-DD6C-4022-9907-4761B0FEC342}"/>
    <hyperlink ref="D30" location="'HM 21-06-2023 TP'!I42" display="Up Hill Interval x Tempo done on 14/03/2023" xr:uid="{E655A16C-6A78-4B31-9D19-21488F06BEB1}"/>
    <hyperlink ref="D41" location="'HM 21-06-2023 TP'!H46" display="Tempo Run " xr:uid="{10B3290D-C04F-4501-B748-52CE130251BB}"/>
    <hyperlink ref="D46" location="'HM 21-06-2023 TP'!H50" display="Interval Run" xr:uid="{20D0B0F7-9B4A-4D1E-A9F8-1F742FCA1CA8}"/>
    <hyperlink ref="D58" location="'HM 21-06-2023 TP'!H54" display="Up Hill " xr:uid="{4A99FE74-40C9-4107-B6CF-1B84691F7AC6}"/>
    <hyperlink ref="D74" location="'HM 21-06-2023 TP'!H58" display="MAF 10K then Tempo 4k" xr:uid="{FD0672D5-F50E-4FBD-B8B6-9760F016A34F}"/>
    <hyperlink ref="D82" location="'HM 21-06-2023 TP'!I58" display="MAF 10K then Tempo 4k" xr:uid="{B75CE8D9-D852-45F1-BBCE-F45456B70E50}"/>
    <hyperlink ref="D90" location="'HM 21-06-2023 TP'!H62" display="Interval Run 5 reps of 2km distance" xr:uid="{15A9D915-27C2-47BD-A397-7BC73B32285A}"/>
    <hyperlink ref="D103" location="'HM 21-06-2023 TP'!J66" display="Up Hill Run + MAF" xr:uid="{43CFFC7E-3F27-4EDE-A11B-57FB74F40FE8}"/>
    <hyperlink ref="D117" location="'HM 21-06-2023 TP'!H70" display="Tempo Run " xr:uid="{17B394AB-9EC4-4B6B-898E-08A6B3491D6B}"/>
    <hyperlink ref="D123" location="'HM 21-06-2023 TP'!J70" display="Up Hill + MAF (continuation of 28/04/2023" xr:uid="{26D63C52-14EF-4E1A-95F8-F31599899C3F}"/>
    <hyperlink ref="D137" location="'HM 21-06-2023 TP'!H74" display="Interval run " xr:uid="{98BED9DB-43C5-4DCF-9823-DA3F196BD003}"/>
    <hyperlink ref="D155" location="'HM 21-06-2023 TP'!H78" display="Fartlek Run" xr:uid="{D03766AC-BBD3-476B-9A8B-1D86629E63C1}"/>
    <hyperlink ref="D166" location="'HM 21-06-2023 TP'!H82" display="Tempor Run at Wallace Park" xr:uid="{EB3B72B4-7CC2-447C-A6B0-26FDB1472F07}"/>
    <hyperlink ref="D185" location="'HM 21-06-2023 TP'!I86" display="Interval Run" xr:uid="{A0B0875E-9372-4993-A48A-9ABB77CDEE41}"/>
    <hyperlink ref="D201" location="'HM 21-06-2023 TP'!H90" display="Up Hill Run Taper Week 1" xr:uid="{CAABE531-E3D5-4CD8-82D6-DFB47B4AECE5}"/>
    <hyperlink ref="D214" location="'HM 21-06-2023 TP'!H94" display="Interval Run" xr:uid="{4AB95977-3B35-4717-A194-34DA117AF8C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HM 21-06-2023 TP</vt:lpstr>
      <vt:lpstr>Training Record For Hard Workou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ELMads</dc:creator>
  <cp:lastModifiedBy>Evan Louise Madriñan</cp:lastModifiedBy>
  <dcterms:created xsi:type="dcterms:W3CDTF">2023-06-23T19:26:34Z</dcterms:created>
  <dcterms:modified xsi:type="dcterms:W3CDTF">2023-10-25T16:18:25Z</dcterms:modified>
</cp:coreProperties>
</file>