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ELMads\Dropbox\My PC (LAPTOP-3RTJG9LU)\Documents\ELMads\Investments\MY EXCEL CALCULATORS\"/>
    </mc:Choice>
  </mc:AlternateContent>
  <xr:revisionPtr revIDLastSave="0" documentId="13_ncr:1_{CDF7B105-94FA-4B39-B27E-1B9660441413}" xr6:coauthVersionLast="47" xr6:coauthVersionMax="47" xr10:uidLastSave="{00000000-0000-0000-0000-000000000000}"/>
  <bookViews>
    <workbookView xWindow="-108" yWindow="-108" windowWidth="23256" windowHeight="12456" tabRatio="500" xr2:uid="{00000000-000D-0000-FFFF-FFFF00000000}"/>
  </bookViews>
  <sheets>
    <sheet name="Inflation Adjusted Calculator" sheetId="3" r:id="rId1"/>
    <sheet name="The 300 Metho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639412440" val="982" rev="124" revOS="4" revMin="124" revMax="0"/>
      <pm:docPrefs xmlns:pm="smNativeData" id="1639412440" fixedDigits="0" showNotice="1" showFrameBounds="1" autoChart="1" recalcOnPrint="1" recalcOnCopy="1" compatTextArt="1" tab="567" useDefinedPrintRange="1" printArea="currentSheet"/>
      <pm:compatibility xmlns:pm="smNativeData" id="1639412440" overlapCells="1"/>
      <pm:defCurrency xmlns:pm="smNativeData" id="1639412440"/>
    </ext>
  </extLst>
</workbook>
</file>

<file path=xl/calcChain.xml><?xml version="1.0" encoding="utf-8"?>
<calcChain xmlns="http://schemas.openxmlformats.org/spreadsheetml/2006/main">
  <c r="E201" i="2" l="1"/>
  <c r="W206" i="3"/>
  <c r="V206" i="3"/>
  <c r="J206" i="3" s="1"/>
  <c r="G201" i="2"/>
  <c r="I206" i="3"/>
  <c r="I207" i="3" s="1"/>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7" i="3"/>
  <c r="E236" i="3"/>
  <c r="E235" i="3"/>
  <c r="E234" i="3"/>
  <c r="E233" i="3"/>
  <c r="E232" i="3"/>
  <c r="E231" i="3"/>
  <c r="E230" i="3"/>
  <c r="E229" i="3"/>
  <c r="E228" i="3"/>
  <c r="E227" i="3"/>
  <c r="E226" i="3"/>
  <c r="E225" i="3"/>
  <c r="E224" i="3"/>
  <c r="E222" i="3"/>
  <c r="E221" i="3"/>
  <c r="E219" i="3"/>
  <c r="E217" i="3"/>
  <c r="E216" i="3"/>
  <c r="E215" i="3"/>
  <c r="E214" i="3"/>
  <c r="E213" i="3"/>
  <c r="E212" i="3"/>
  <c r="E211" i="3"/>
  <c r="E210" i="3"/>
  <c r="E209" i="3"/>
  <c r="E208" i="3"/>
  <c r="E207" i="3"/>
  <c r="E206" i="3"/>
  <c r="A206" i="3" s="1"/>
  <c r="Q208" i="3"/>
  <c r="Q207" i="3"/>
  <c r="Q206" i="3"/>
  <c r="D206" i="3"/>
  <c r="D207" i="3" s="1"/>
  <c r="D208" i="3" s="1"/>
  <c r="D209" i="3" s="1"/>
  <c r="D210" i="3" s="1"/>
  <c r="D211" i="3" s="1"/>
  <c r="D212" i="3" s="1"/>
  <c r="D213" i="3" s="1"/>
  <c r="D214" i="3" s="1"/>
  <c r="D215" i="3" s="1"/>
  <c r="D216" i="3" s="1"/>
  <c r="D217" i="3" s="1"/>
  <c r="D218" i="3" s="1"/>
  <c r="D219" i="3" s="1"/>
  <c r="D220" i="3" s="1"/>
  <c r="D221" i="3" s="1"/>
  <c r="D222" i="3" s="1"/>
  <c r="D223" i="3" s="1"/>
  <c r="D224" i="3" s="1"/>
  <c r="D225" i="3" s="1"/>
  <c r="D226" i="3" s="1"/>
  <c r="D227" i="3" s="1"/>
  <c r="D228" i="3" s="1"/>
  <c r="D229" i="3" s="1"/>
  <c r="D230" i="3" s="1"/>
  <c r="D231" i="3" s="1"/>
  <c r="D232" i="3" s="1"/>
  <c r="D233" i="3" s="1"/>
  <c r="D234" i="3" s="1"/>
  <c r="D235" i="3" s="1"/>
  <c r="D236" i="3" s="1"/>
  <c r="D237" i="3" s="1"/>
  <c r="D238" i="3" s="1"/>
  <c r="D239" i="3" s="1"/>
  <c r="D240" i="3" s="1"/>
  <c r="D241" i="3" s="1"/>
  <c r="D242" i="3" s="1"/>
  <c r="D243" i="3" s="1"/>
  <c r="D244" i="3" s="1"/>
  <c r="D245" i="3" s="1"/>
  <c r="D246" i="3" s="1"/>
  <c r="D247" i="3" s="1"/>
  <c r="D248" i="3" s="1"/>
  <c r="D249" i="3" s="1"/>
  <c r="D250" i="3" s="1"/>
  <c r="D251" i="3" s="1"/>
  <c r="D252" i="3" s="1"/>
  <c r="D253" i="3" s="1"/>
  <c r="D254" i="3" s="1"/>
  <c r="D255" i="3" s="1"/>
  <c r="D256" i="3" s="1"/>
  <c r="D257" i="3" s="1"/>
  <c r="D258" i="3" s="1"/>
  <c r="D259" i="3" s="1"/>
  <c r="D260" i="3" s="1"/>
  <c r="D261" i="3" s="1"/>
  <c r="D262" i="3" s="1"/>
  <c r="D263" i="3" s="1"/>
  <c r="D264" i="3" s="1"/>
  <c r="D265" i="3" s="1"/>
  <c r="D266" i="3" s="1"/>
  <c r="D267" i="3" s="1"/>
  <c r="D268" i="3" s="1"/>
  <c r="D269" i="3" s="1"/>
  <c r="D270" i="3" s="1"/>
  <c r="D271" i="3" s="1"/>
  <c r="D272" i="3" s="1"/>
  <c r="D273" i="3" s="1"/>
  <c r="D274" i="3" s="1"/>
  <c r="D275" i="3" s="1"/>
  <c r="D276" i="3" s="1"/>
  <c r="D277" i="3" s="1"/>
  <c r="D278" i="3" s="1"/>
  <c r="Q278" i="3"/>
  <c r="Q277" i="3"/>
  <c r="Q276" i="3"/>
  <c r="Q275" i="3"/>
  <c r="Q274" i="3"/>
  <c r="Q273" i="3"/>
  <c r="Q272" i="3"/>
  <c r="Q271" i="3"/>
  <c r="Q270" i="3"/>
  <c r="Q269" i="3"/>
  <c r="Q268" i="3"/>
  <c r="Q267" i="3"/>
  <c r="Q266" i="3"/>
  <c r="Q265" i="3"/>
  <c r="Q264" i="3"/>
  <c r="Q263" i="3"/>
  <c r="Q262" i="3"/>
  <c r="Q261" i="3"/>
  <c r="Q260" i="3"/>
  <c r="Q259" i="3"/>
  <c r="Q258" i="3"/>
  <c r="Q257" i="3"/>
  <c r="Q256" i="3"/>
  <c r="Q255" i="3"/>
  <c r="Q254" i="3"/>
  <c r="Q253" i="3"/>
  <c r="Q252" i="3"/>
  <c r="Q251" i="3"/>
  <c r="Q250" i="3"/>
  <c r="Q249" i="3"/>
  <c r="Q248" i="3"/>
  <c r="Q247" i="3"/>
  <c r="Q246" i="3"/>
  <c r="Q245" i="3"/>
  <c r="Q244" i="3"/>
  <c r="Q243" i="3"/>
  <c r="Q242" i="3"/>
  <c r="Q241" i="3"/>
  <c r="Q240" i="3"/>
  <c r="Q239" i="3"/>
  <c r="Q238" i="3"/>
  <c r="Q237" i="3"/>
  <c r="Q236" i="3"/>
  <c r="Q235" i="3"/>
  <c r="Q234" i="3"/>
  <c r="Q233" i="3"/>
  <c r="Q232" i="3"/>
  <c r="Q231" i="3"/>
  <c r="Q230" i="3"/>
  <c r="Q229" i="3"/>
  <c r="Q228" i="3"/>
  <c r="Q227" i="3"/>
  <c r="Q226" i="3"/>
  <c r="Q225" i="3"/>
  <c r="Q224" i="3"/>
  <c r="Q223" i="3"/>
  <c r="Q222" i="3"/>
  <c r="Q221" i="3"/>
  <c r="Q220" i="3"/>
  <c r="Q219" i="3"/>
  <c r="Q218" i="3"/>
  <c r="Q217" i="3"/>
  <c r="Q216" i="3"/>
  <c r="Q215" i="3"/>
  <c r="Q214" i="3"/>
  <c r="Q213" i="3"/>
  <c r="Q212" i="3"/>
  <c r="Q211" i="3"/>
  <c r="Q210" i="3"/>
  <c r="Q209" i="3"/>
  <c r="I56" i="3"/>
  <c r="E8" i="3"/>
  <c r="E5" i="3"/>
  <c r="C206" i="3" s="1"/>
  <c r="C207" i="3" s="1"/>
  <c r="C208" i="3" s="1"/>
  <c r="C209" i="3" s="1"/>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E218" i="3" l="1"/>
  <c r="E223" i="3"/>
  <c r="E238" i="3"/>
  <c r="E220" i="3"/>
  <c r="L206" i="3"/>
  <c r="V207" i="3"/>
  <c r="E11" i="3"/>
  <c r="E18" i="3" s="1"/>
  <c r="E24" i="3" s="1"/>
  <c r="W207" i="3"/>
  <c r="W208" i="3" s="1"/>
  <c r="W209" i="3" s="1"/>
  <c r="W210" i="3" s="1"/>
  <c r="W211" i="3" s="1"/>
  <c r="W212" i="3" s="1"/>
  <c r="W213" i="3" s="1"/>
  <c r="W214" i="3" s="1"/>
  <c r="W215" i="3" s="1"/>
  <c r="W216" i="3" s="1"/>
  <c r="W217" i="3" s="1"/>
  <c r="W218" i="3" s="1"/>
  <c r="W219" i="3" s="1"/>
  <c r="A207" i="3"/>
  <c r="I208" i="3"/>
  <c r="I209" i="3" s="1"/>
  <c r="I210" i="3" s="1"/>
  <c r="I211" i="3" s="1"/>
  <c r="I212" i="3" s="1"/>
  <c r="I213" i="3" s="1"/>
  <c r="I214" i="3" s="1"/>
  <c r="I215" i="3" s="1"/>
  <c r="I216" i="3" s="1"/>
  <c r="I217" i="3" s="1"/>
  <c r="I218" i="3" s="1"/>
  <c r="I219" i="3" s="1"/>
  <c r="I220" i="3" s="1"/>
  <c r="I221" i="3" s="1"/>
  <c r="I222" i="3" s="1"/>
  <c r="I223" i="3" s="1"/>
  <c r="I224" i="3" s="1"/>
  <c r="I225" i="3" s="1"/>
  <c r="I226" i="3" s="1"/>
  <c r="I227" i="3" s="1"/>
  <c r="I228" i="3" s="1"/>
  <c r="I229" i="3" s="1"/>
  <c r="I230" i="3" s="1"/>
  <c r="I231" i="3" s="1"/>
  <c r="I232" i="3" s="1"/>
  <c r="I233" i="3" s="1"/>
  <c r="I234" i="3" s="1"/>
  <c r="I235" i="3" s="1"/>
  <c r="I236" i="3" s="1"/>
  <c r="I237" i="3" s="1"/>
  <c r="I238" i="3" s="1"/>
  <c r="I239" i="3" s="1"/>
  <c r="I240" i="3" s="1"/>
  <c r="I241" i="3" s="1"/>
  <c r="I242" i="3" s="1"/>
  <c r="I243" i="3" s="1"/>
  <c r="I244" i="3" s="1"/>
  <c r="I245" i="3" s="1"/>
  <c r="I246" i="3" s="1"/>
  <c r="I247" i="3" s="1"/>
  <c r="I248" i="3" s="1"/>
  <c r="I249" i="3" s="1"/>
  <c r="I250" i="3" s="1"/>
  <c r="I251" i="3" s="1"/>
  <c r="I252" i="3" s="1"/>
  <c r="I253" i="3" s="1"/>
  <c r="I254" i="3" s="1"/>
  <c r="I255" i="3" s="1"/>
  <c r="I256" i="3" s="1"/>
  <c r="I257" i="3" s="1"/>
  <c r="I258" i="3" s="1"/>
  <c r="I259" i="3" s="1"/>
  <c r="I260" i="3" s="1"/>
  <c r="I261" i="3" s="1"/>
  <c r="I262" i="3" s="1"/>
  <c r="I263" i="3" s="1"/>
  <c r="I264" i="3" s="1"/>
  <c r="I265" i="3" s="1"/>
  <c r="I266" i="3" s="1"/>
  <c r="I267" i="3" s="1"/>
  <c r="I268" i="3" s="1"/>
  <c r="I269" i="3" s="1"/>
  <c r="I270" i="3" s="1"/>
  <c r="I271" i="3" s="1"/>
  <c r="I272" i="3" s="1"/>
  <c r="I273" i="3" s="1"/>
  <c r="I274" i="3" s="1"/>
  <c r="I275" i="3" s="1"/>
  <c r="I276" i="3" s="1"/>
  <c r="I277" i="3" s="1"/>
  <c r="I278" i="3" s="1"/>
  <c r="R206" i="3"/>
  <c r="B207" i="3" l="1"/>
  <c r="C30" i="3" s="1"/>
  <c r="B206" i="3"/>
  <c r="C29" i="3" s="1"/>
  <c r="O206" i="3" s="1"/>
  <c r="D29" i="3" s="1"/>
  <c r="B272" i="3"/>
  <c r="C95" i="3" s="1"/>
  <c r="B271" i="3"/>
  <c r="C94" i="3" s="1"/>
  <c r="B270" i="3"/>
  <c r="C93" i="3" s="1"/>
  <c r="B268" i="3"/>
  <c r="C91" i="3" s="1"/>
  <c r="B277" i="3"/>
  <c r="C100" i="3" s="1"/>
  <c r="B278" i="3"/>
  <c r="C101" i="3" s="1"/>
  <c r="J55" i="3"/>
  <c r="J56" i="3" s="1"/>
  <c r="E19" i="3"/>
  <c r="B276" i="3"/>
  <c r="C99" i="3" s="1"/>
  <c r="B275" i="3"/>
  <c r="C98" i="3" s="1"/>
  <c r="B274" i="3"/>
  <c r="C97" i="3" s="1"/>
  <c r="B273" i="3"/>
  <c r="C96" i="3" s="1"/>
  <c r="B269" i="3"/>
  <c r="C92" i="3" s="1"/>
  <c r="J207" i="3"/>
  <c r="L207" i="3"/>
  <c r="V208" i="3"/>
  <c r="W220" i="3"/>
  <c r="K55" i="3"/>
  <c r="G206" i="3"/>
  <c r="A208" i="3"/>
  <c r="B208" i="3" s="1"/>
  <c r="C31" i="3" s="1"/>
  <c r="R207" i="3"/>
  <c r="E25" i="3"/>
  <c r="V209" i="3" l="1"/>
  <c r="J208" i="3"/>
  <c r="L208" i="3"/>
  <c r="W221" i="3"/>
  <c r="T206" i="3"/>
  <c r="G207" i="3"/>
  <c r="K56" i="3"/>
  <c r="L56" i="3" s="1"/>
  <c r="L55" i="3"/>
  <c r="I60" i="3" s="1"/>
  <c r="A209" i="3"/>
  <c r="B209" i="3" s="1"/>
  <c r="C32" i="3" s="1"/>
  <c r="R208" i="3"/>
  <c r="V210" i="3" l="1"/>
  <c r="J209" i="3"/>
  <c r="L209" i="3"/>
  <c r="W222" i="3"/>
  <c r="M206" i="3"/>
  <c r="P206" i="3" s="1"/>
  <c r="N207" i="3"/>
  <c r="O207" i="3" s="1"/>
  <c r="D30" i="3" s="1"/>
  <c r="I64" i="3"/>
  <c r="I62" i="3"/>
  <c r="I61" i="3"/>
  <c r="I59" i="3"/>
  <c r="I63" i="3"/>
  <c r="G208" i="3"/>
  <c r="T207" i="3"/>
  <c r="M207" i="3" s="1"/>
  <c r="P207" i="3" s="1"/>
  <c r="A210" i="3"/>
  <c r="B210" i="3" s="1"/>
  <c r="C33" i="3" s="1"/>
  <c r="R209" i="3"/>
  <c r="V211" i="3" l="1"/>
  <c r="J210" i="3"/>
  <c r="L210" i="3"/>
  <c r="W223" i="3"/>
  <c r="T208" i="3"/>
  <c r="G209" i="3"/>
  <c r="A211" i="3"/>
  <c r="B211" i="3" s="1"/>
  <c r="C34" i="3" s="1"/>
  <c r="R210" i="3"/>
  <c r="V212" i="3" l="1"/>
  <c r="J211" i="3"/>
  <c r="L211" i="3"/>
  <c r="W224" i="3"/>
  <c r="T209" i="3"/>
  <c r="M209" i="3" s="1"/>
  <c r="G210" i="3"/>
  <c r="M208" i="3"/>
  <c r="P208" i="3" s="1"/>
  <c r="N208" i="3"/>
  <c r="A212" i="3"/>
  <c r="B212" i="3" s="1"/>
  <c r="C35" i="3" s="1"/>
  <c r="R211" i="3"/>
  <c r="P209" i="3" l="1"/>
  <c r="V213" i="3"/>
  <c r="J212" i="3"/>
  <c r="L212" i="3"/>
  <c r="W225" i="3"/>
  <c r="O208" i="3"/>
  <c r="D31" i="3" s="1"/>
  <c r="N209" i="3"/>
  <c r="T210" i="3"/>
  <c r="M210" i="3" s="1"/>
  <c r="P210" i="3" s="1"/>
  <c r="G211" i="3"/>
  <c r="A213" i="3"/>
  <c r="B213" i="3" s="1"/>
  <c r="C36" i="3" s="1"/>
  <c r="R212" i="3"/>
  <c r="V214" i="3" l="1"/>
  <c r="J213" i="3"/>
  <c r="L213" i="3"/>
  <c r="W226" i="3"/>
  <c r="G212" i="3"/>
  <c r="T211" i="3"/>
  <c r="M211" i="3" s="1"/>
  <c r="P211" i="3" s="1"/>
  <c r="O209" i="3"/>
  <c r="D32" i="3" s="1"/>
  <c r="N210" i="3"/>
  <c r="A214" i="3"/>
  <c r="B214" i="3" s="1"/>
  <c r="C37" i="3" s="1"/>
  <c r="R213" i="3"/>
  <c r="V215" i="3" l="1"/>
  <c r="J214" i="3"/>
  <c r="L214" i="3"/>
  <c r="W227" i="3"/>
  <c r="O210" i="3"/>
  <c r="D33" i="3" s="1"/>
  <c r="N211" i="3"/>
  <c r="T212" i="3"/>
  <c r="M212" i="3" s="1"/>
  <c r="P212" i="3" s="1"/>
  <c r="G213" i="3"/>
  <c r="A215" i="3"/>
  <c r="B215" i="3" s="1"/>
  <c r="C38" i="3" s="1"/>
  <c r="R214" i="3"/>
  <c r="V216" i="3" l="1"/>
  <c r="J215" i="3"/>
  <c r="L215" i="3"/>
  <c r="W228" i="3"/>
  <c r="T213" i="3"/>
  <c r="M213" i="3" s="1"/>
  <c r="P213" i="3" s="1"/>
  <c r="G214" i="3"/>
  <c r="O211" i="3"/>
  <c r="D34" i="3" s="1"/>
  <c r="N212" i="3"/>
  <c r="A216" i="3"/>
  <c r="B216" i="3" s="1"/>
  <c r="C39" i="3" s="1"/>
  <c r="R215" i="3"/>
  <c r="V217" i="3" l="1"/>
  <c r="J216" i="3"/>
  <c r="L216" i="3"/>
  <c r="W229" i="3"/>
  <c r="O212" i="3"/>
  <c r="D35" i="3" s="1"/>
  <c r="N213" i="3"/>
  <c r="T214" i="3"/>
  <c r="M214" i="3" s="1"/>
  <c r="P214" i="3" s="1"/>
  <c r="G215" i="3"/>
  <c r="A217" i="3"/>
  <c r="B217" i="3" s="1"/>
  <c r="C40" i="3" s="1"/>
  <c r="R216" i="3"/>
  <c r="V218" i="3" l="1"/>
  <c r="L217" i="3"/>
  <c r="J217" i="3"/>
  <c r="W230" i="3"/>
  <c r="T215" i="3"/>
  <c r="M215" i="3" s="1"/>
  <c r="P215" i="3" s="1"/>
  <c r="G216" i="3"/>
  <c r="O213" i="3"/>
  <c r="D36" i="3" s="1"/>
  <c r="N214" i="3"/>
  <c r="A218" i="3"/>
  <c r="B218" i="3" s="1"/>
  <c r="C41" i="3" s="1"/>
  <c r="R217" i="3"/>
  <c r="V219" i="3" l="1"/>
  <c r="L218" i="3"/>
  <c r="J218" i="3"/>
  <c r="W231" i="3"/>
  <c r="G217" i="3"/>
  <c r="T216" i="3"/>
  <c r="M216" i="3" s="1"/>
  <c r="P216" i="3" s="1"/>
  <c r="N215" i="3"/>
  <c r="O214" i="3"/>
  <c r="D37" i="3" s="1"/>
  <c r="A219" i="3"/>
  <c r="B219" i="3" s="1"/>
  <c r="C42" i="3" s="1"/>
  <c r="R218" i="3"/>
  <c r="V220" i="3" l="1"/>
  <c r="L219" i="3"/>
  <c r="J219" i="3"/>
  <c r="W232" i="3"/>
  <c r="O215" i="3"/>
  <c r="D38" i="3" s="1"/>
  <c r="N216" i="3"/>
  <c r="G218" i="3"/>
  <c r="T217" i="3"/>
  <c r="M217" i="3" s="1"/>
  <c r="P217" i="3" s="1"/>
  <c r="A220" i="3"/>
  <c r="B220" i="3" s="1"/>
  <c r="C43" i="3" s="1"/>
  <c r="R219" i="3"/>
  <c r="V221" i="3" l="1"/>
  <c r="L220" i="3"/>
  <c r="J220" i="3"/>
  <c r="W233" i="3"/>
  <c r="T218" i="3"/>
  <c r="M218" i="3" s="1"/>
  <c r="P218" i="3" s="1"/>
  <c r="G219" i="3"/>
  <c r="O216" i="3"/>
  <c r="D39" i="3" s="1"/>
  <c r="N217" i="3"/>
  <c r="A221" i="3"/>
  <c r="B221" i="3" s="1"/>
  <c r="C44" i="3" s="1"/>
  <c r="R220" i="3"/>
  <c r="V222" i="3" l="1"/>
  <c r="L221" i="3"/>
  <c r="J221" i="3"/>
  <c r="W234" i="3"/>
  <c r="N218" i="3"/>
  <c r="O217" i="3"/>
  <c r="D40" i="3" s="1"/>
  <c r="G220" i="3"/>
  <c r="T219" i="3"/>
  <c r="M219" i="3" s="1"/>
  <c r="P219" i="3" s="1"/>
  <c r="A222" i="3"/>
  <c r="B222" i="3" s="1"/>
  <c r="C45" i="3" s="1"/>
  <c r="R221" i="3"/>
  <c r="V223" i="3" l="1"/>
  <c r="L222" i="3"/>
  <c r="J222" i="3"/>
  <c r="W235" i="3"/>
  <c r="T220" i="3"/>
  <c r="M220" i="3" s="1"/>
  <c r="P220" i="3" s="1"/>
  <c r="G221" i="3"/>
  <c r="O218" i="3"/>
  <c r="D41" i="3" s="1"/>
  <c r="N219" i="3"/>
  <c r="A223" i="3"/>
  <c r="B223" i="3" s="1"/>
  <c r="C46" i="3" s="1"/>
  <c r="R222" i="3"/>
  <c r="V224" i="3" l="1"/>
  <c r="L223" i="3"/>
  <c r="J223" i="3"/>
  <c r="W236" i="3"/>
  <c r="N220" i="3"/>
  <c r="O219" i="3"/>
  <c r="D42" i="3" s="1"/>
  <c r="G222" i="3"/>
  <c r="T221" i="3"/>
  <c r="M221" i="3" s="1"/>
  <c r="P221" i="3" s="1"/>
  <c r="A224" i="3"/>
  <c r="B224" i="3" s="1"/>
  <c r="C47" i="3" s="1"/>
  <c r="R223" i="3"/>
  <c r="V225" i="3" l="1"/>
  <c r="L224" i="3"/>
  <c r="J224" i="3"/>
  <c r="W237" i="3"/>
  <c r="T222" i="3"/>
  <c r="M222" i="3" s="1"/>
  <c r="P222" i="3" s="1"/>
  <c r="G223" i="3"/>
  <c r="O220" i="3"/>
  <c r="D43" i="3" s="1"/>
  <c r="N221" i="3"/>
  <c r="A225" i="3"/>
  <c r="B225" i="3" s="1"/>
  <c r="C48" i="3" s="1"/>
  <c r="R224" i="3"/>
  <c r="V226" i="3" l="1"/>
  <c r="L225" i="3"/>
  <c r="J225" i="3"/>
  <c r="W238" i="3"/>
  <c r="O221" i="3"/>
  <c r="D44" i="3" s="1"/>
  <c r="N222" i="3"/>
  <c r="T223" i="3"/>
  <c r="M223" i="3" s="1"/>
  <c r="P223" i="3" s="1"/>
  <c r="G224" i="3"/>
  <c r="A226" i="3"/>
  <c r="B226" i="3" s="1"/>
  <c r="C49" i="3" s="1"/>
  <c r="R225" i="3"/>
  <c r="V227" i="3" l="1"/>
  <c r="L226" i="3"/>
  <c r="J226" i="3"/>
  <c r="W239" i="3"/>
  <c r="T224" i="3"/>
  <c r="M224" i="3" s="1"/>
  <c r="P224" i="3" s="1"/>
  <c r="G225" i="3"/>
  <c r="N223" i="3"/>
  <c r="O222" i="3"/>
  <c r="D45" i="3" s="1"/>
  <c r="A227" i="3"/>
  <c r="B227" i="3" s="1"/>
  <c r="C50" i="3" s="1"/>
  <c r="R226" i="3"/>
  <c r="V228" i="3" l="1"/>
  <c r="L227" i="3"/>
  <c r="J227" i="3"/>
  <c r="W240" i="3"/>
  <c r="O223" i="3"/>
  <c r="D46" i="3" s="1"/>
  <c r="N224" i="3"/>
  <c r="T225" i="3"/>
  <c r="M225" i="3" s="1"/>
  <c r="P225" i="3" s="1"/>
  <c r="G226" i="3"/>
  <c r="A228" i="3"/>
  <c r="B228" i="3" s="1"/>
  <c r="C51" i="3" s="1"/>
  <c r="R227" i="3"/>
  <c r="V229" i="3" l="1"/>
  <c r="L228" i="3"/>
  <c r="J228" i="3"/>
  <c r="W241" i="3"/>
  <c r="G227" i="3"/>
  <c r="T226" i="3"/>
  <c r="M226" i="3" s="1"/>
  <c r="P226" i="3" s="1"/>
  <c r="O224" i="3"/>
  <c r="D47" i="3" s="1"/>
  <c r="N225" i="3"/>
  <c r="A229" i="3"/>
  <c r="B229" i="3" s="1"/>
  <c r="C52" i="3" s="1"/>
  <c r="R228" i="3"/>
  <c r="V230" i="3" l="1"/>
  <c r="L229" i="3"/>
  <c r="J229" i="3"/>
  <c r="W242" i="3"/>
  <c r="O225" i="3"/>
  <c r="D48" i="3" s="1"/>
  <c r="N226" i="3"/>
  <c r="T227" i="3"/>
  <c r="M227" i="3" s="1"/>
  <c r="P227" i="3" s="1"/>
  <c r="G228" i="3"/>
  <c r="A230" i="3"/>
  <c r="B230" i="3" s="1"/>
  <c r="C53" i="3" s="1"/>
  <c r="R229" i="3"/>
  <c r="V231" i="3" l="1"/>
  <c r="L230" i="3"/>
  <c r="J230" i="3"/>
  <c r="W243" i="3"/>
  <c r="T228" i="3"/>
  <c r="M228" i="3" s="1"/>
  <c r="P228" i="3" s="1"/>
  <c r="G229" i="3"/>
  <c r="O226" i="3"/>
  <c r="D49" i="3" s="1"/>
  <c r="N227" i="3"/>
  <c r="A231" i="3"/>
  <c r="B231" i="3" s="1"/>
  <c r="C54" i="3" s="1"/>
  <c r="R230" i="3"/>
  <c r="V232" i="3" l="1"/>
  <c r="L231" i="3"/>
  <c r="J231" i="3"/>
  <c r="W244" i="3"/>
  <c r="O227" i="3"/>
  <c r="D50" i="3" s="1"/>
  <c r="N228" i="3"/>
  <c r="T229" i="3"/>
  <c r="M229" i="3" s="1"/>
  <c r="P229" i="3" s="1"/>
  <c r="G230" i="3"/>
  <c r="A232" i="3"/>
  <c r="B232" i="3" s="1"/>
  <c r="C55" i="3" s="1"/>
  <c r="R231" i="3"/>
  <c r="V233" i="3" l="1"/>
  <c r="L232" i="3"/>
  <c r="J232" i="3"/>
  <c r="W245" i="3"/>
  <c r="G231" i="3"/>
  <c r="T230" i="3"/>
  <c r="M230" i="3" s="1"/>
  <c r="P230" i="3" s="1"/>
  <c r="O228" i="3"/>
  <c r="D51" i="3" s="1"/>
  <c r="N229" i="3"/>
  <c r="A233" i="3"/>
  <c r="B233" i="3" s="1"/>
  <c r="C56" i="3" s="1"/>
  <c r="R232" i="3"/>
  <c r="V234" i="3" l="1"/>
  <c r="L233" i="3"/>
  <c r="J233" i="3"/>
  <c r="W246" i="3"/>
  <c r="N230" i="3"/>
  <c r="O229" i="3"/>
  <c r="D52" i="3" s="1"/>
  <c r="G232" i="3"/>
  <c r="T231" i="3"/>
  <c r="M231" i="3" s="1"/>
  <c r="P231" i="3" s="1"/>
  <c r="A234" i="3"/>
  <c r="B234" i="3" s="1"/>
  <c r="C57" i="3" s="1"/>
  <c r="R233" i="3"/>
  <c r="V235" i="3" l="1"/>
  <c r="L234" i="3"/>
  <c r="J234" i="3"/>
  <c r="W247" i="3"/>
  <c r="G233" i="3"/>
  <c r="T232" i="3"/>
  <c r="M232" i="3" s="1"/>
  <c r="P232" i="3" s="1"/>
  <c r="O230" i="3"/>
  <c r="D53" i="3" s="1"/>
  <c r="N231" i="3"/>
  <c r="A235" i="3"/>
  <c r="B235" i="3" s="1"/>
  <c r="C58" i="3" s="1"/>
  <c r="R234" i="3"/>
  <c r="V236" i="3" l="1"/>
  <c r="L235" i="3"/>
  <c r="J235" i="3"/>
  <c r="W248" i="3"/>
  <c r="O231" i="3"/>
  <c r="D54" i="3" s="1"/>
  <c r="N232" i="3"/>
  <c r="T233" i="3"/>
  <c r="M233" i="3" s="1"/>
  <c r="P233" i="3" s="1"/>
  <c r="G234" i="3"/>
  <c r="A236" i="3"/>
  <c r="B236" i="3" s="1"/>
  <c r="C59" i="3" s="1"/>
  <c r="R235" i="3"/>
  <c r="V237" i="3" l="1"/>
  <c r="L236" i="3"/>
  <c r="J236" i="3"/>
  <c r="W249" i="3"/>
  <c r="T234" i="3"/>
  <c r="M234" i="3" s="1"/>
  <c r="P234" i="3" s="1"/>
  <c r="G235" i="3"/>
  <c r="O232" i="3"/>
  <c r="D55" i="3" s="1"/>
  <c r="N233" i="3"/>
  <c r="A237" i="3"/>
  <c r="B237" i="3" s="1"/>
  <c r="C60" i="3" s="1"/>
  <c r="R236" i="3"/>
  <c r="V238" i="3" l="1"/>
  <c r="L237" i="3"/>
  <c r="J237" i="3"/>
  <c r="W250" i="3"/>
  <c r="O233" i="3"/>
  <c r="D56" i="3" s="1"/>
  <c r="N234" i="3"/>
  <c r="T235" i="3"/>
  <c r="M235" i="3" s="1"/>
  <c r="P235" i="3" s="1"/>
  <c r="G236" i="3"/>
  <c r="A238" i="3"/>
  <c r="B238" i="3" s="1"/>
  <c r="C61" i="3" s="1"/>
  <c r="R237" i="3"/>
  <c r="V239" i="3" l="1"/>
  <c r="L238" i="3"/>
  <c r="J238" i="3"/>
  <c r="W251" i="3"/>
  <c r="G237" i="3"/>
  <c r="T236" i="3"/>
  <c r="M236" i="3" s="1"/>
  <c r="P236" i="3" s="1"/>
  <c r="O234" i="3"/>
  <c r="D57" i="3" s="1"/>
  <c r="N235" i="3"/>
  <c r="A239" i="3"/>
  <c r="B239" i="3" s="1"/>
  <c r="C62" i="3" s="1"/>
  <c r="R238" i="3"/>
  <c r="V240" i="3" l="1"/>
  <c r="L239" i="3"/>
  <c r="J239" i="3"/>
  <c r="W252" i="3"/>
  <c r="O235" i="3"/>
  <c r="D58" i="3" s="1"/>
  <c r="N236" i="3"/>
  <c r="G238" i="3"/>
  <c r="T237" i="3"/>
  <c r="M237" i="3" s="1"/>
  <c r="P237" i="3" s="1"/>
  <c r="A240" i="3"/>
  <c r="B240" i="3" s="1"/>
  <c r="C63" i="3" s="1"/>
  <c r="R239" i="3"/>
  <c r="V241" i="3" l="1"/>
  <c r="L240" i="3"/>
  <c r="J240" i="3"/>
  <c r="W253" i="3"/>
  <c r="T238" i="3"/>
  <c r="M238" i="3" s="1"/>
  <c r="P238" i="3" s="1"/>
  <c r="G239" i="3"/>
  <c r="O236" i="3"/>
  <c r="D59" i="3" s="1"/>
  <c r="N237" i="3"/>
  <c r="A241" i="3"/>
  <c r="B241" i="3" s="1"/>
  <c r="C64" i="3" s="1"/>
  <c r="R240" i="3"/>
  <c r="V242" i="3" l="1"/>
  <c r="L241" i="3"/>
  <c r="J241" i="3"/>
  <c r="W254" i="3"/>
  <c r="N238" i="3"/>
  <c r="O237" i="3"/>
  <c r="D60" i="3" s="1"/>
  <c r="T239" i="3"/>
  <c r="M239" i="3" s="1"/>
  <c r="P239" i="3" s="1"/>
  <c r="G240" i="3"/>
  <c r="A242" i="3"/>
  <c r="B242" i="3" s="1"/>
  <c r="C65" i="3" s="1"/>
  <c r="R241" i="3"/>
  <c r="V243" i="3" l="1"/>
  <c r="L242" i="3"/>
  <c r="J242" i="3"/>
  <c r="W255" i="3"/>
  <c r="T240" i="3"/>
  <c r="M240" i="3" s="1"/>
  <c r="P240" i="3" s="1"/>
  <c r="G241" i="3"/>
  <c r="O238" i="3"/>
  <c r="D61" i="3" s="1"/>
  <c r="N239" i="3"/>
  <c r="A243" i="3"/>
  <c r="B243" i="3" s="1"/>
  <c r="C66" i="3" s="1"/>
  <c r="R242" i="3"/>
  <c r="V244" i="3" l="1"/>
  <c r="L243" i="3"/>
  <c r="J243" i="3"/>
  <c r="W256" i="3"/>
  <c r="N240" i="3"/>
  <c r="O239" i="3"/>
  <c r="D62" i="3" s="1"/>
  <c r="T241" i="3"/>
  <c r="M241" i="3" s="1"/>
  <c r="P241" i="3" s="1"/>
  <c r="G242" i="3"/>
  <c r="A244" i="3"/>
  <c r="B244" i="3" s="1"/>
  <c r="C67" i="3" s="1"/>
  <c r="R243" i="3"/>
  <c r="V245" i="3" l="1"/>
  <c r="L244" i="3"/>
  <c r="J244" i="3"/>
  <c r="W257" i="3"/>
  <c r="T242" i="3"/>
  <c r="M242" i="3" s="1"/>
  <c r="P242" i="3" s="1"/>
  <c r="G243" i="3"/>
  <c r="O240" i="3"/>
  <c r="D63" i="3" s="1"/>
  <c r="N241" i="3"/>
  <c r="A245" i="3"/>
  <c r="B245" i="3" s="1"/>
  <c r="C68" i="3" s="1"/>
  <c r="R244" i="3"/>
  <c r="V246" i="3" l="1"/>
  <c r="L245" i="3"/>
  <c r="J245" i="3"/>
  <c r="W258" i="3"/>
  <c r="O241" i="3"/>
  <c r="D64" i="3" s="1"/>
  <c r="N242" i="3"/>
  <c r="T243" i="3"/>
  <c r="M243" i="3" s="1"/>
  <c r="P243" i="3" s="1"/>
  <c r="G244" i="3"/>
  <c r="A246" i="3"/>
  <c r="B246" i="3" s="1"/>
  <c r="C69" i="3" s="1"/>
  <c r="R245" i="3"/>
  <c r="V247" i="3" l="1"/>
  <c r="L246" i="3"/>
  <c r="J246" i="3"/>
  <c r="W259" i="3"/>
  <c r="G245" i="3"/>
  <c r="T244" i="3"/>
  <c r="M244" i="3" s="1"/>
  <c r="P244" i="3" s="1"/>
  <c r="O242" i="3"/>
  <c r="D65" i="3" s="1"/>
  <c r="N243" i="3"/>
  <c r="A247" i="3"/>
  <c r="B247" i="3" s="1"/>
  <c r="C70" i="3" s="1"/>
  <c r="R246" i="3"/>
  <c r="V248" i="3" l="1"/>
  <c r="L247" i="3"/>
  <c r="J247" i="3"/>
  <c r="W260" i="3"/>
  <c r="O243" i="3"/>
  <c r="D66" i="3" s="1"/>
  <c r="N244" i="3"/>
  <c r="T245" i="3"/>
  <c r="M245" i="3" s="1"/>
  <c r="P245" i="3" s="1"/>
  <c r="G246" i="3"/>
  <c r="A248" i="3"/>
  <c r="B248" i="3" s="1"/>
  <c r="C71" i="3" s="1"/>
  <c r="R247" i="3"/>
  <c r="V249" i="3" l="1"/>
  <c r="L248" i="3"/>
  <c r="J248" i="3"/>
  <c r="W261" i="3"/>
  <c r="O244" i="3"/>
  <c r="D67" i="3" s="1"/>
  <c r="N245" i="3"/>
  <c r="G247" i="3"/>
  <c r="T246" i="3"/>
  <c r="M246" i="3" s="1"/>
  <c r="P246" i="3" s="1"/>
  <c r="A249" i="3"/>
  <c r="B249" i="3" s="1"/>
  <c r="C72" i="3" s="1"/>
  <c r="R248" i="3"/>
  <c r="V250" i="3" l="1"/>
  <c r="L249" i="3"/>
  <c r="J249" i="3"/>
  <c r="W262" i="3"/>
  <c r="G248" i="3"/>
  <c r="T247" i="3"/>
  <c r="M247" i="3" s="1"/>
  <c r="P247" i="3" s="1"/>
  <c r="O245" i="3"/>
  <c r="D68" i="3" s="1"/>
  <c r="N246" i="3"/>
  <c r="A250" i="3"/>
  <c r="B250" i="3" s="1"/>
  <c r="C73" i="3" s="1"/>
  <c r="R249" i="3"/>
  <c r="V251" i="3" l="1"/>
  <c r="L250" i="3"/>
  <c r="J250" i="3"/>
  <c r="W263" i="3"/>
  <c r="N247" i="3"/>
  <c r="O246" i="3"/>
  <c r="D69" i="3" s="1"/>
  <c r="T248" i="3"/>
  <c r="M248" i="3" s="1"/>
  <c r="P248" i="3" s="1"/>
  <c r="G249" i="3"/>
  <c r="A251" i="3"/>
  <c r="B251" i="3" s="1"/>
  <c r="C74" i="3" s="1"/>
  <c r="R250" i="3"/>
  <c r="V252" i="3" l="1"/>
  <c r="L251" i="3"/>
  <c r="J251" i="3"/>
  <c r="W264" i="3"/>
  <c r="G250" i="3"/>
  <c r="T249" i="3"/>
  <c r="M249" i="3" s="1"/>
  <c r="P249" i="3" s="1"/>
  <c r="O247" i="3"/>
  <c r="D70" i="3" s="1"/>
  <c r="N248" i="3"/>
  <c r="A252" i="3"/>
  <c r="B252" i="3" s="1"/>
  <c r="C75" i="3" s="1"/>
  <c r="R251" i="3"/>
  <c r="V253" i="3" l="1"/>
  <c r="L252" i="3"/>
  <c r="J252" i="3"/>
  <c r="W265" i="3"/>
  <c r="N249" i="3"/>
  <c r="O248" i="3"/>
  <c r="D71" i="3" s="1"/>
  <c r="G251" i="3"/>
  <c r="T250" i="3"/>
  <c r="M250" i="3" s="1"/>
  <c r="P250" i="3" s="1"/>
  <c r="A253" i="3"/>
  <c r="B253" i="3" s="1"/>
  <c r="C76" i="3" s="1"/>
  <c r="R252" i="3"/>
  <c r="V254" i="3" l="1"/>
  <c r="L253" i="3"/>
  <c r="J253" i="3"/>
  <c r="W266" i="3"/>
  <c r="G252" i="3"/>
  <c r="T251" i="3"/>
  <c r="M251" i="3" s="1"/>
  <c r="P251" i="3" s="1"/>
  <c r="O249" i="3"/>
  <c r="D72" i="3" s="1"/>
  <c r="N250" i="3"/>
  <c r="A254" i="3"/>
  <c r="B254" i="3" s="1"/>
  <c r="C77" i="3" s="1"/>
  <c r="R253" i="3"/>
  <c r="V255" i="3" l="1"/>
  <c r="L254" i="3"/>
  <c r="J254" i="3"/>
  <c r="W267" i="3"/>
  <c r="N251" i="3"/>
  <c r="O250" i="3"/>
  <c r="D73" i="3" s="1"/>
  <c r="G253" i="3"/>
  <c r="T252" i="3"/>
  <c r="M252" i="3" s="1"/>
  <c r="P252" i="3" s="1"/>
  <c r="A255" i="3"/>
  <c r="B255" i="3" s="1"/>
  <c r="C78" i="3" s="1"/>
  <c r="R254" i="3"/>
  <c r="V256" i="3" l="1"/>
  <c r="L255" i="3"/>
  <c r="J255" i="3"/>
  <c r="W268" i="3"/>
  <c r="T253" i="3"/>
  <c r="M253" i="3" s="1"/>
  <c r="P253" i="3" s="1"/>
  <c r="G254" i="3"/>
  <c r="O251" i="3"/>
  <c r="D74" i="3" s="1"/>
  <c r="N252" i="3"/>
  <c r="A256" i="3"/>
  <c r="B256" i="3" s="1"/>
  <c r="C79" i="3" s="1"/>
  <c r="R255" i="3"/>
  <c r="V257" i="3" l="1"/>
  <c r="L256" i="3"/>
  <c r="J256" i="3"/>
  <c r="W269" i="3"/>
  <c r="N253" i="3"/>
  <c r="O252" i="3"/>
  <c r="D75" i="3" s="1"/>
  <c r="T254" i="3"/>
  <c r="M254" i="3" s="1"/>
  <c r="P254" i="3" s="1"/>
  <c r="G255" i="3"/>
  <c r="A257" i="3"/>
  <c r="B257" i="3" s="1"/>
  <c r="C80" i="3" s="1"/>
  <c r="R256" i="3"/>
  <c r="V258" i="3" l="1"/>
  <c r="L257" i="3"/>
  <c r="J257" i="3"/>
  <c r="W270" i="3"/>
  <c r="T255" i="3"/>
  <c r="M255" i="3" s="1"/>
  <c r="P255" i="3" s="1"/>
  <c r="G256" i="3"/>
  <c r="O253" i="3"/>
  <c r="N254" i="3"/>
  <c r="N255" i="3" s="1"/>
  <c r="N256" i="3" s="1"/>
  <c r="A258" i="3"/>
  <c r="B258" i="3" s="1"/>
  <c r="C81" i="3" s="1"/>
  <c r="R257" i="3"/>
  <c r="V259" i="3" l="1"/>
  <c r="L258" i="3"/>
  <c r="J258" i="3"/>
  <c r="W271" i="3"/>
  <c r="T256" i="3"/>
  <c r="M256" i="3" s="1"/>
  <c r="P256" i="3" s="1"/>
  <c r="G257" i="3"/>
  <c r="O254" i="3"/>
  <c r="D76" i="3"/>
  <c r="A259" i="3"/>
  <c r="B259" i="3" s="1"/>
  <c r="C82" i="3" s="1"/>
  <c r="R258" i="3"/>
  <c r="V260" i="3" l="1"/>
  <c r="L259" i="3"/>
  <c r="J259" i="3"/>
  <c r="W272" i="3"/>
  <c r="O255" i="3"/>
  <c r="D77" i="3"/>
  <c r="G258" i="3"/>
  <c r="T257" i="3"/>
  <c r="M257" i="3" s="1"/>
  <c r="P257" i="3" s="1"/>
  <c r="N257" i="3"/>
  <c r="A260" i="3"/>
  <c r="B260" i="3" s="1"/>
  <c r="C83" i="3" s="1"/>
  <c r="R259" i="3"/>
  <c r="N258" i="3" l="1"/>
  <c r="V261" i="3"/>
  <c r="L260" i="3"/>
  <c r="J260" i="3"/>
  <c r="W273" i="3"/>
  <c r="T258" i="3"/>
  <c r="M258" i="3" s="1"/>
  <c r="P258" i="3" s="1"/>
  <c r="G259" i="3"/>
  <c r="O256" i="3"/>
  <c r="D78" i="3"/>
  <c r="A261" i="3"/>
  <c r="B261" i="3" s="1"/>
  <c r="C84" i="3" s="1"/>
  <c r="R260" i="3"/>
  <c r="V262" i="3" l="1"/>
  <c r="L261" i="3"/>
  <c r="J261" i="3"/>
  <c r="W274" i="3"/>
  <c r="O257" i="3"/>
  <c r="D79" i="3"/>
  <c r="T259" i="3"/>
  <c r="M259" i="3" s="1"/>
  <c r="P259" i="3" s="1"/>
  <c r="G260" i="3"/>
  <c r="N259" i="3"/>
  <c r="A262" i="3"/>
  <c r="B262" i="3" s="1"/>
  <c r="C85" i="3" s="1"/>
  <c r="R261" i="3"/>
  <c r="N260" i="3" l="1"/>
  <c r="V263" i="3"/>
  <c r="L262" i="3"/>
  <c r="J262" i="3"/>
  <c r="W275" i="3"/>
  <c r="G261" i="3"/>
  <c r="T260" i="3"/>
  <c r="M260" i="3" s="1"/>
  <c r="P260" i="3" s="1"/>
  <c r="O258" i="3"/>
  <c r="D80" i="3"/>
  <c r="A263" i="3"/>
  <c r="B263" i="3" s="1"/>
  <c r="C86" i="3" s="1"/>
  <c r="R262" i="3"/>
  <c r="V264" i="3" l="1"/>
  <c r="L263" i="3"/>
  <c r="J263" i="3"/>
  <c r="N261" i="3"/>
  <c r="W276" i="3"/>
  <c r="O259" i="3"/>
  <c r="D81" i="3"/>
  <c r="T261" i="3"/>
  <c r="M261" i="3" s="1"/>
  <c r="P261" i="3" s="1"/>
  <c r="G262" i="3"/>
  <c r="A264" i="3"/>
  <c r="B264" i="3" s="1"/>
  <c r="C87" i="3" s="1"/>
  <c r="R263" i="3"/>
  <c r="V265" i="3" l="1"/>
  <c r="L264" i="3"/>
  <c r="J264" i="3"/>
  <c r="W277" i="3"/>
  <c r="G263" i="3"/>
  <c r="T262" i="3"/>
  <c r="M262" i="3" s="1"/>
  <c r="P262" i="3" s="1"/>
  <c r="O260" i="3"/>
  <c r="D82" i="3"/>
  <c r="N262" i="3"/>
  <c r="N263" i="3" s="1"/>
  <c r="A265" i="3"/>
  <c r="B265" i="3" s="1"/>
  <c r="C88" i="3" s="1"/>
  <c r="R264" i="3"/>
  <c r="V266" i="3" l="1"/>
  <c r="L265" i="3"/>
  <c r="J265" i="3"/>
  <c r="W278" i="3"/>
  <c r="O261" i="3"/>
  <c r="D83" i="3"/>
  <c r="G264" i="3"/>
  <c r="T263" i="3"/>
  <c r="A266" i="3"/>
  <c r="B266" i="3" s="1"/>
  <c r="C89" i="3" s="1"/>
  <c r="R265" i="3"/>
  <c r="V267" i="3" l="1"/>
  <c r="L266" i="3"/>
  <c r="J266" i="3"/>
  <c r="M263" i="3"/>
  <c r="P263" i="3" s="1"/>
  <c r="N264" i="3"/>
  <c r="T264" i="3"/>
  <c r="M264" i="3" s="1"/>
  <c r="P264" i="3" s="1"/>
  <c r="G265" i="3"/>
  <c r="O262" i="3"/>
  <c r="D84" i="3"/>
  <c r="A267" i="3"/>
  <c r="B267" i="3" s="1"/>
  <c r="C90" i="3" s="1"/>
  <c r="R266" i="3"/>
  <c r="V268" i="3" l="1"/>
  <c r="L267" i="3"/>
  <c r="J267" i="3"/>
  <c r="T265" i="3"/>
  <c r="M265" i="3" s="1"/>
  <c r="P265" i="3" s="1"/>
  <c r="G266" i="3"/>
  <c r="N265" i="3"/>
  <c r="N266" i="3" s="1"/>
  <c r="O263" i="3"/>
  <c r="D85" i="3"/>
  <c r="A268" i="3"/>
  <c r="R267" i="3"/>
  <c r="V269" i="3" l="1"/>
  <c r="L268" i="3"/>
  <c r="J268" i="3"/>
  <c r="O264" i="3"/>
  <c r="D86" i="3"/>
  <c r="G267" i="3"/>
  <c r="T266" i="3"/>
  <c r="A269" i="3"/>
  <c r="R268" i="3"/>
  <c r="V270" i="3" l="1"/>
  <c r="L269" i="3"/>
  <c r="J269" i="3"/>
  <c r="M266" i="3"/>
  <c r="P266" i="3" s="1"/>
  <c r="N267" i="3"/>
  <c r="T267" i="3"/>
  <c r="M267" i="3" s="1"/>
  <c r="P267" i="3" s="1"/>
  <c r="G268" i="3"/>
  <c r="O265" i="3"/>
  <c r="D87" i="3"/>
  <c r="A270" i="3"/>
  <c r="R269" i="3"/>
  <c r="V271" i="3" l="1"/>
  <c r="L270" i="3"/>
  <c r="J270" i="3"/>
  <c r="O266" i="3"/>
  <c r="D88" i="3"/>
  <c r="G269" i="3"/>
  <c r="T268" i="3"/>
  <c r="M268" i="3" s="1"/>
  <c r="P268" i="3" s="1"/>
  <c r="N268" i="3"/>
  <c r="A271" i="3"/>
  <c r="R270" i="3"/>
  <c r="N269" i="3" l="1"/>
  <c r="V272" i="3"/>
  <c r="L271" i="3"/>
  <c r="J271" i="3"/>
  <c r="G270" i="3"/>
  <c r="T269" i="3"/>
  <c r="M269" i="3" s="1"/>
  <c r="P269" i="3" s="1"/>
  <c r="O267" i="3"/>
  <c r="D89" i="3"/>
  <c r="A272" i="3"/>
  <c r="R271" i="3"/>
  <c r="V273" i="3" l="1"/>
  <c r="L272" i="3"/>
  <c r="J272" i="3"/>
  <c r="O268" i="3"/>
  <c r="D90" i="3"/>
  <c r="G271" i="3"/>
  <c r="T270" i="3"/>
  <c r="M270" i="3" s="1"/>
  <c r="P270" i="3" s="1"/>
  <c r="N270" i="3"/>
  <c r="A273" i="3"/>
  <c r="R272" i="3"/>
  <c r="N271" i="3" l="1"/>
  <c r="V274" i="3"/>
  <c r="L273" i="3"/>
  <c r="J273" i="3"/>
  <c r="T271" i="3"/>
  <c r="M271" i="3" s="1"/>
  <c r="P271" i="3" s="1"/>
  <c r="G272" i="3"/>
  <c r="O269" i="3"/>
  <c r="D91" i="3"/>
  <c r="A274" i="3"/>
  <c r="R273" i="3"/>
  <c r="V275" i="3" l="1"/>
  <c r="L274" i="3"/>
  <c r="J274" i="3"/>
  <c r="T272" i="3"/>
  <c r="M272" i="3" s="1"/>
  <c r="P272" i="3" s="1"/>
  <c r="G273" i="3"/>
  <c r="O270" i="3"/>
  <c r="D92" i="3"/>
  <c r="N272" i="3"/>
  <c r="A275" i="3"/>
  <c r="R274" i="3"/>
  <c r="V276" i="3" l="1"/>
  <c r="L275" i="3"/>
  <c r="J275" i="3"/>
  <c r="N273" i="3"/>
  <c r="O271" i="3"/>
  <c r="D93" i="3"/>
  <c r="G274" i="3"/>
  <c r="T273" i="3"/>
  <c r="M273" i="3" s="1"/>
  <c r="P273" i="3" s="1"/>
  <c r="A276" i="3"/>
  <c r="R275" i="3"/>
  <c r="V277" i="3" l="1"/>
  <c r="L276" i="3"/>
  <c r="J276" i="3"/>
  <c r="N274" i="3"/>
  <c r="T274" i="3"/>
  <c r="M274" i="3" s="1"/>
  <c r="P274" i="3" s="1"/>
  <c r="G275" i="3"/>
  <c r="O272" i="3"/>
  <c r="D94" i="3"/>
  <c r="A277" i="3"/>
  <c r="R276" i="3"/>
  <c r="V278" i="3" l="1"/>
  <c r="L277" i="3"/>
  <c r="J277" i="3"/>
  <c r="G276" i="3"/>
  <c r="T275" i="3"/>
  <c r="M275" i="3" s="1"/>
  <c r="P275" i="3" s="1"/>
  <c r="O273" i="3"/>
  <c r="D95" i="3"/>
  <c r="N275" i="3"/>
  <c r="N276" i="3" s="1"/>
  <c r="A278" i="3"/>
  <c r="R277" i="3"/>
  <c r="L278" i="3" l="1"/>
  <c r="J278" i="3"/>
  <c r="O274" i="3"/>
  <c r="D96" i="3"/>
  <c r="G277" i="3"/>
  <c r="T276" i="3"/>
  <c r="M276" i="3" s="1"/>
  <c r="P276" i="3" s="1"/>
  <c r="R278" i="3"/>
  <c r="O275" i="3" l="1"/>
  <c r="D97" i="3"/>
  <c r="G278" i="3"/>
  <c r="T278" i="3" s="1"/>
  <c r="M278" i="3" s="1"/>
  <c r="P278" i="3" s="1"/>
  <c r="T277" i="3"/>
  <c r="M277" i="3" s="1"/>
  <c r="P277" i="3" s="1"/>
  <c r="N277" i="3"/>
  <c r="N278" i="3" l="1"/>
  <c r="O276" i="3"/>
  <c r="D98" i="3"/>
  <c r="O277" i="3" l="1"/>
  <c r="D99" i="3"/>
  <c r="O278" i="3" l="1"/>
  <c r="D101" i="3" s="1"/>
  <c r="D100" i="3"/>
  <c r="I51" i="2" l="1"/>
  <c r="G273" i="2"/>
  <c r="G272" i="2"/>
  <c r="G271" i="2"/>
  <c r="G270" i="2"/>
  <c r="G269" i="2"/>
  <c r="G268" i="2"/>
  <c r="G267" i="2"/>
  <c r="G266" i="2"/>
  <c r="G265" i="2"/>
  <c r="G264" i="2"/>
  <c r="G263" i="2"/>
  <c r="G262" i="2"/>
  <c r="G261" i="2"/>
  <c r="G260" i="2"/>
  <c r="G259" i="2"/>
  <c r="G258" i="2"/>
  <c r="G257" i="2"/>
  <c r="G256" i="2"/>
  <c r="G255" i="2"/>
  <c r="G254" i="2"/>
  <c r="G213" i="2"/>
  <c r="G202" i="2"/>
  <c r="G203" i="2"/>
  <c r="G204" i="2"/>
  <c r="G205"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12" i="2"/>
  <c r="G211" i="2"/>
  <c r="G210" i="2"/>
  <c r="G209" i="2"/>
  <c r="G208" i="2"/>
  <c r="G207" i="2"/>
  <c r="G206" i="2"/>
  <c r="G253" i="2"/>
  <c r="G252" i="2"/>
  <c r="G251" i="2"/>
  <c r="G250" i="2"/>
  <c r="G249" i="2"/>
  <c r="D201" i="2"/>
  <c r="D202" i="2" s="1"/>
  <c r="D203" i="2" s="1"/>
  <c r="D204" i="2" s="1"/>
  <c r="D205" i="2" s="1"/>
  <c r="D206" i="2" s="1"/>
  <c r="D207" i="2" s="1"/>
  <c r="D208" i="2" s="1"/>
  <c r="D209" i="2" s="1"/>
  <c r="D210" i="2" s="1"/>
  <c r="D211" i="2" s="1"/>
  <c r="D212" i="2" s="1"/>
  <c r="D213" i="2" s="1"/>
  <c r="D214" i="2" s="1"/>
  <c r="D215" i="2" s="1"/>
  <c r="D216" i="2" s="1"/>
  <c r="D217" i="2" s="1"/>
  <c r="D218" i="2" s="1"/>
  <c r="D219" i="2" s="1"/>
  <c r="D220" i="2" s="1"/>
  <c r="D221" i="2" s="1"/>
  <c r="D222" i="2" s="1"/>
  <c r="D223" i="2" s="1"/>
  <c r="D224" i="2" s="1"/>
  <c r="D225" i="2" s="1"/>
  <c r="D226" i="2" s="1"/>
  <c r="D227" i="2" s="1"/>
  <c r="D228" i="2" s="1"/>
  <c r="D229" i="2" s="1"/>
  <c r="D230" i="2" s="1"/>
  <c r="D231" i="2" s="1"/>
  <c r="D232" i="2" s="1"/>
  <c r="D233" i="2" s="1"/>
  <c r="D234" i="2" s="1"/>
  <c r="D235" i="2" s="1"/>
  <c r="D236" i="2" s="1"/>
  <c r="D237" i="2" s="1"/>
  <c r="D238" i="2" s="1"/>
  <c r="D239" i="2" s="1"/>
  <c r="D240" i="2" s="1"/>
  <c r="D241" i="2" s="1"/>
  <c r="D242" i="2" s="1"/>
  <c r="D243" i="2" s="1"/>
  <c r="D244" i="2" s="1"/>
  <c r="D245" i="2" s="1"/>
  <c r="D246" i="2" s="1"/>
  <c r="D247" i="2" s="1"/>
  <c r="D248" i="2" s="1"/>
  <c r="D249" i="2" s="1"/>
  <c r="D250" i="2" s="1"/>
  <c r="D251" i="2" s="1"/>
  <c r="D252" i="2" s="1"/>
  <c r="D253" i="2" s="1"/>
  <c r="D254" i="2" s="1"/>
  <c r="D255" i="2" s="1"/>
  <c r="D256" i="2" s="1"/>
  <c r="D257" i="2" s="1"/>
  <c r="D258" i="2" s="1"/>
  <c r="D259" i="2" s="1"/>
  <c r="D260" i="2" s="1"/>
  <c r="D261" i="2" s="1"/>
  <c r="D262" i="2" s="1"/>
  <c r="D263" i="2" s="1"/>
  <c r="D264" i="2" s="1"/>
  <c r="D265" i="2" s="1"/>
  <c r="D266" i="2" s="1"/>
  <c r="D267" i="2" s="1"/>
  <c r="D268" i="2" s="1"/>
  <c r="D269" i="2" s="1"/>
  <c r="D270" i="2" s="1"/>
  <c r="D271" i="2" s="1"/>
  <c r="D272" i="2" s="1"/>
  <c r="D273" i="2" s="1"/>
  <c r="E5" i="2" l="1"/>
  <c r="J50" i="2" s="1"/>
  <c r="E11" i="2"/>
  <c r="L201" i="2" s="1"/>
  <c r="E8" i="2"/>
  <c r="A201" i="2" l="1"/>
  <c r="A202" i="2" s="1"/>
  <c r="M202" i="2" s="1"/>
  <c r="E208" i="2"/>
  <c r="E207" i="2"/>
  <c r="E206" i="2"/>
  <c r="E205" i="2"/>
  <c r="E204" i="2"/>
  <c r="E203" i="2"/>
  <c r="E202" i="2"/>
  <c r="E214" i="2"/>
  <c r="E210" i="2"/>
  <c r="E209" i="2"/>
  <c r="E217" i="2"/>
  <c r="E216" i="2"/>
  <c r="E211" i="2"/>
  <c r="E218" i="2"/>
  <c r="E215" i="2"/>
  <c r="E213" i="2"/>
  <c r="E212" i="2"/>
  <c r="L273" i="2"/>
  <c r="L261" i="2"/>
  <c r="L249" i="2"/>
  <c r="L236" i="2"/>
  <c r="L224" i="2"/>
  <c r="L212" i="2"/>
  <c r="L247" i="2"/>
  <c r="L202" i="2"/>
  <c r="L272" i="2"/>
  <c r="L260" i="2"/>
  <c r="L248" i="2"/>
  <c r="L235" i="2"/>
  <c r="L223" i="2"/>
  <c r="L211" i="2"/>
  <c r="L263" i="2"/>
  <c r="L271" i="2"/>
  <c r="L259" i="2"/>
  <c r="L246" i="2"/>
  <c r="L234" i="2"/>
  <c r="L222" i="2"/>
  <c r="L210" i="2"/>
  <c r="L227" i="2"/>
  <c r="L270" i="2"/>
  <c r="L258" i="2"/>
  <c r="L245" i="2"/>
  <c r="L233" i="2"/>
  <c r="L221" i="2"/>
  <c r="L209" i="2"/>
  <c r="L203" i="2"/>
  <c r="L238" i="2"/>
  <c r="L269" i="2"/>
  <c r="L257" i="2"/>
  <c r="L244" i="2"/>
  <c r="L232" i="2"/>
  <c r="L220" i="2"/>
  <c r="L208" i="2"/>
  <c r="L239" i="2"/>
  <c r="L226" i="2"/>
  <c r="L268" i="2"/>
  <c r="L256" i="2"/>
  <c r="L243" i="2"/>
  <c r="L231" i="2"/>
  <c r="L219" i="2"/>
  <c r="L207" i="2"/>
  <c r="L267" i="2"/>
  <c r="L255" i="2"/>
  <c r="L242" i="2"/>
  <c r="L230" i="2"/>
  <c r="L218" i="2"/>
  <c r="L206" i="2"/>
  <c r="L214" i="2"/>
  <c r="L266" i="2"/>
  <c r="L254" i="2"/>
  <c r="L241" i="2"/>
  <c r="L229" i="2"/>
  <c r="L217" i="2"/>
  <c r="L205" i="2"/>
  <c r="L252" i="2"/>
  <c r="L265" i="2"/>
  <c r="L253" i="2"/>
  <c r="L240" i="2"/>
  <c r="L228" i="2"/>
  <c r="L216" i="2"/>
  <c r="L204" i="2"/>
  <c r="L264" i="2"/>
  <c r="L262" i="2"/>
  <c r="L250" i="2"/>
  <c r="L237" i="2"/>
  <c r="L225" i="2"/>
  <c r="L213" i="2"/>
  <c r="L215" i="2"/>
  <c r="L251" i="2"/>
  <c r="E227" i="2"/>
  <c r="E238" i="2"/>
  <c r="E226" i="2"/>
  <c r="E264" i="2"/>
  <c r="E222" i="2"/>
  <c r="E233" i="2"/>
  <c r="E242" i="2"/>
  <c r="E237" i="2"/>
  <c r="E225" i="2"/>
  <c r="E263" i="2"/>
  <c r="E234" i="2"/>
  <c r="E260" i="2"/>
  <c r="E230" i="2"/>
  <c r="E236" i="2"/>
  <c r="E224" i="2"/>
  <c r="E248" i="2"/>
  <c r="E262" i="2"/>
  <c r="E221" i="2"/>
  <c r="E235" i="2"/>
  <c r="E223" i="2"/>
  <c r="E273" i="2"/>
  <c r="E261" i="2"/>
  <c r="E272" i="2"/>
  <c r="E259" i="2"/>
  <c r="E271" i="2"/>
  <c r="E256" i="2"/>
  <c r="E232" i="2"/>
  <c r="E220" i="2"/>
  <c r="E270" i="2"/>
  <c r="E258" i="2"/>
  <c r="E243" i="2"/>
  <c r="E231" i="2"/>
  <c r="E219" i="2"/>
  <c r="E269" i="2"/>
  <c r="E257" i="2"/>
  <c r="E268" i="2"/>
  <c r="E241" i="2"/>
  <c r="E229" i="2"/>
  <c r="E267" i="2"/>
  <c r="E255" i="2"/>
  <c r="E240" i="2"/>
  <c r="E228" i="2"/>
  <c r="E266" i="2"/>
  <c r="E239" i="2"/>
  <c r="E265" i="2"/>
  <c r="E12" i="2"/>
  <c r="E245" i="2"/>
  <c r="E246" i="2"/>
  <c r="E247" i="2"/>
  <c r="E244" i="2"/>
  <c r="E249" i="2"/>
  <c r="E250" i="2"/>
  <c r="E251" i="2"/>
  <c r="E252" i="2"/>
  <c r="E253" i="2"/>
  <c r="E254" i="2"/>
  <c r="E14" i="2"/>
  <c r="M201" i="2" l="1"/>
  <c r="C24" i="2"/>
  <c r="J201" i="2" s="1"/>
  <c r="D24" i="2" s="1"/>
  <c r="J51" i="2"/>
  <c r="C25" i="2"/>
  <c r="A203" i="2"/>
  <c r="C26" i="2" s="1"/>
  <c r="A204" i="2"/>
  <c r="M203" i="2"/>
  <c r="E18" i="2"/>
  <c r="K50" i="2" l="1"/>
  <c r="L50" i="2" s="1"/>
  <c r="A205" i="2"/>
  <c r="M204" i="2"/>
  <c r="C27" i="2"/>
  <c r="B201" i="2"/>
  <c r="E19" i="2"/>
  <c r="I55" i="2" l="1"/>
  <c r="I57" i="2"/>
  <c r="I59" i="2"/>
  <c r="I58" i="2"/>
  <c r="I56" i="2"/>
  <c r="I54" i="2"/>
  <c r="K51" i="2"/>
  <c r="L51" i="2" s="1"/>
  <c r="A206" i="2"/>
  <c r="M205" i="2"/>
  <c r="C28" i="2"/>
  <c r="B202" i="2"/>
  <c r="O201" i="2"/>
  <c r="I202" i="2" s="1"/>
  <c r="J202" i="2" s="1"/>
  <c r="D25" i="2" s="1"/>
  <c r="A207" i="2" l="1"/>
  <c r="M206" i="2"/>
  <c r="C29" i="2"/>
  <c r="H201" i="2"/>
  <c r="K201" i="2" s="1"/>
  <c r="B203" i="2"/>
  <c r="O202" i="2"/>
  <c r="A208" i="2" l="1"/>
  <c r="M207" i="2"/>
  <c r="C30" i="2"/>
  <c r="H202" i="2"/>
  <c r="K202" i="2" s="1"/>
  <c r="B204" i="2"/>
  <c r="O203" i="2"/>
  <c r="I203" i="2" s="1"/>
  <c r="J203" i="2" s="1"/>
  <c r="D26" i="2" s="1"/>
  <c r="A209" i="2" l="1"/>
  <c r="M208" i="2"/>
  <c r="C31" i="2"/>
  <c r="H203" i="2"/>
  <c r="K203" i="2" s="1"/>
  <c r="B205" i="2"/>
  <c r="O204" i="2"/>
  <c r="I204" i="2" s="1"/>
  <c r="J204" i="2" s="1"/>
  <c r="D27" i="2" s="1"/>
  <c r="A210" i="2" l="1"/>
  <c r="M209" i="2"/>
  <c r="C32" i="2"/>
  <c r="H204" i="2"/>
  <c r="K204" i="2" s="1"/>
  <c r="B206" i="2"/>
  <c r="O205" i="2"/>
  <c r="I205" i="2" s="1"/>
  <c r="J205" i="2" s="1"/>
  <c r="D28" i="2" s="1"/>
  <c r="A211" i="2" l="1"/>
  <c r="C33" i="2"/>
  <c r="M210" i="2"/>
  <c r="H205" i="2"/>
  <c r="K205" i="2" s="1"/>
  <c r="B207" i="2"/>
  <c r="O206" i="2"/>
  <c r="I206" i="2" s="1"/>
  <c r="J206" i="2" s="1"/>
  <c r="D29" i="2" s="1"/>
  <c r="A212" i="2" l="1"/>
  <c r="M211" i="2"/>
  <c r="C34" i="2"/>
  <c r="H206" i="2"/>
  <c r="K206" i="2" s="1"/>
  <c r="B208" i="2"/>
  <c r="O207" i="2"/>
  <c r="I207" i="2" s="1"/>
  <c r="J207" i="2" s="1"/>
  <c r="D30" i="2" s="1"/>
  <c r="A213" i="2" l="1"/>
  <c r="M212" i="2"/>
  <c r="C35" i="2"/>
  <c r="H207" i="2"/>
  <c r="K207" i="2" s="1"/>
  <c r="B209" i="2"/>
  <c r="O208" i="2"/>
  <c r="I208" i="2" s="1"/>
  <c r="J208" i="2" s="1"/>
  <c r="D31" i="2" s="1"/>
  <c r="A214" i="2" l="1"/>
  <c r="C36" i="2"/>
  <c r="M213" i="2"/>
  <c r="B210" i="2"/>
  <c r="O209" i="2"/>
  <c r="I209" i="2" s="1"/>
  <c r="J209" i="2" s="1"/>
  <c r="D32" i="2" s="1"/>
  <c r="H208" i="2"/>
  <c r="K208" i="2" s="1"/>
  <c r="A215" i="2" l="1"/>
  <c r="C37" i="2"/>
  <c r="M214" i="2"/>
  <c r="H209" i="2"/>
  <c r="K209" i="2" s="1"/>
  <c r="B211" i="2"/>
  <c r="O210" i="2"/>
  <c r="I210" i="2" s="1"/>
  <c r="J210" i="2" s="1"/>
  <c r="D33" i="2" s="1"/>
  <c r="A216" i="2" l="1"/>
  <c r="M215" i="2"/>
  <c r="C38" i="2"/>
  <c r="H210" i="2"/>
  <c r="K210" i="2" s="1"/>
  <c r="B212" i="2"/>
  <c r="O211" i="2"/>
  <c r="I211" i="2" s="1"/>
  <c r="J211" i="2" s="1"/>
  <c r="D34" i="2" s="1"/>
  <c r="A217" i="2" l="1"/>
  <c r="C39" i="2"/>
  <c r="M216" i="2"/>
  <c r="H211" i="2"/>
  <c r="K211" i="2" s="1"/>
  <c r="B213" i="2"/>
  <c r="O212" i="2"/>
  <c r="I212" i="2" s="1"/>
  <c r="J212" i="2" s="1"/>
  <c r="D35" i="2" s="1"/>
  <c r="A218" i="2" l="1"/>
  <c r="C40" i="2"/>
  <c r="M217" i="2"/>
  <c r="H212" i="2"/>
  <c r="K212" i="2" s="1"/>
  <c r="O213" i="2"/>
  <c r="B214" i="2"/>
  <c r="H213" i="2" l="1"/>
  <c r="K213" i="2" s="1"/>
  <c r="A219" i="2"/>
  <c r="C41" i="2"/>
  <c r="M218" i="2"/>
  <c r="I213" i="2"/>
  <c r="J213" i="2" s="1"/>
  <c r="D36" i="2" s="1"/>
  <c r="B215" i="2"/>
  <c r="O214" i="2"/>
  <c r="H214" i="2" s="1"/>
  <c r="K214" i="2" s="1"/>
  <c r="A220" i="2" l="1"/>
  <c r="M219" i="2"/>
  <c r="C42" i="2"/>
  <c r="I214" i="2"/>
  <c r="J214" i="2" s="1"/>
  <c r="D37" i="2" s="1"/>
  <c r="O215" i="2"/>
  <c r="H215" i="2" s="1"/>
  <c r="K215" i="2" s="1"/>
  <c r="B216" i="2"/>
  <c r="A221" i="2" l="1"/>
  <c r="M220" i="2"/>
  <c r="C43" i="2"/>
  <c r="I215" i="2"/>
  <c r="J215" i="2" s="1"/>
  <c r="D38" i="2" s="1"/>
  <c r="B217" i="2"/>
  <c r="O216" i="2"/>
  <c r="H216" i="2" s="1"/>
  <c r="K216" i="2" s="1"/>
  <c r="A222" i="2" l="1"/>
  <c r="M221" i="2"/>
  <c r="C44" i="2"/>
  <c r="I216" i="2"/>
  <c r="J216" i="2" s="1"/>
  <c r="O217" i="2"/>
  <c r="H217" i="2" s="1"/>
  <c r="K217" i="2" s="1"/>
  <c r="B218" i="2"/>
  <c r="D39" i="2" l="1"/>
  <c r="A223" i="2"/>
  <c r="M222" i="2"/>
  <c r="C45" i="2"/>
  <c r="I217" i="2"/>
  <c r="O218" i="2"/>
  <c r="B219" i="2"/>
  <c r="I218" i="2" l="1"/>
  <c r="J217" i="2"/>
  <c r="A224" i="2"/>
  <c r="M223" i="2"/>
  <c r="C46" i="2"/>
  <c r="H218" i="2"/>
  <c r="K218" i="2" s="1"/>
  <c r="B220" i="2"/>
  <c r="O219" i="2"/>
  <c r="H219" i="2" s="1"/>
  <c r="J218" i="2" l="1"/>
  <c r="D41" i="2" s="1"/>
  <c r="I219" i="2"/>
  <c r="K219" i="2"/>
  <c r="D40" i="2"/>
  <c r="A225" i="2"/>
  <c r="C47" i="2"/>
  <c r="M224" i="2"/>
  <c r="B221" i="2"/>
  <c r="O220" i="2"/>
  <c r="H220" i="2" s="1"/>
  <c r="K220" i="2" s="1"/>
  <c r="J219" i="2" l="1"/>
  <c r="D42" i="2" s="1"/>
  <c r="I220" i="2"/>
  <c r="A226" i="2"/>
  <c r="C48" i="2"/>
  <c r="M225" i="2"/>
  <c r="B222" i="2"/>
  <c r="O221" i="2"/>
  <c r="H221" i="2" s="1"/>
  <c r="K221" i="2" s="1"/>
  <c r="J220" i="2" l="1"/>
  <c r="D43" i="2" s="1"/>
  <c r="I221" i="2"/>
  <c r="A227" i="2"/>
  <c r="C49" i="2"/>
  <c r="M226" i="2"/>
  <c r="O222" i="2"/>
  <c r="H222" i="2" s="1"/>
  <c r="K222" i="2" s="1"/>
  <c r="B223" i="2"/>
  <c r="J221" i="2" l="1"/>
  <c r="D44" i="2" s="1"/>
  <c r="I222" i="2"/>
  <c r="A228" i="2"/>
  <c r="M227" i="2"/>
  <c r="C50" i="2"/>
  <c r="B224" i="2"/>
  <c r="O223" i="2"/>
  <c r="H223" i="2" s="1"/>
  <c r="K223" i="2" s="1"/>
  <c r="J222" i="2" l="1"/>
  <c r="D45" i="2" s="1"/>
  <c r="I223" i="2"/>
  <c r="A229" i="2"/>
  <c r="C51" i="2"/>
  <c r="M228" i="2"/>
  <c r="B225" i="2"/>
  <c r="O224" i="2"/>
  <c r="H224" i="2" s="1"/>
  <c r="K224" i="2" s="1"/>
  <c r="J223" i="2" l="1"/>
  <c r="I224" i="2"/>
  <c r="I225" i="2" s="1"/>
  <c r="A230" i="2"/>
  <c r="M229" i="2"/>
  <c r="C52" i="2"/>
  <c r="B226" i="2"/>
  <c r="O225" i="2"/>
  <c r="H225" i="2" s="1"/>
  <c r="K225" i="2" s="1"/>
  <c r="J224" i="2" l="1"/>
  <c r="D47" i="2" s="1"/>
  <c r="D46" i="2"/>
  <c r="J225" i="2"/>
  <c r="A231" i="2"/>
  <c r="M230" i="2"/>
  <c r="C53" i="2"/>
  <c r="I226" i="2"/>
  <c r="B227" i="2"/>
  <c r="O226" i="2"/>
  <c r="H226" i="2" s="1"/>
  <c r="K226" i="2" s="1"/>
  <c r="J226" i="2" l="1"/>
  <c r="A232" i="2"/>
  <c r="M231" i="2"/>
  <c r="C54" i="2"/>
  <c r="I227" i="2"/>
  <c r="D48" i="2"/>
  <c r="B228" i="2"/>
  <c r="O227" i="2"/>
  <c r="H227" i="2" s="1"/>
  <c r="K227" i="2" s="1"/>
  <c r="J227" i="2" l="1"/>
  <c r="A233" i="2"/>
  <c r="C55" i="2"/>
  <c r="M232" i="2"/>
  <c r="I228" i="2"/>
  <c r="D49" i="2"/>
  <c r="O228" i="2"/>
  <c r="H228" i="2" s="1"/>
  <c r="K228" i="2" s="1"/>
  <c r="B229" i="2"/>
  <c r="J228" i="2" l="1"/>
  <c r="A234" i="2"/>
  <c r="C56" i="2"/>
  <c r="M233" i="2"/>
  <c r="I229" i="2"/>
  <c r="D50" i="2"/>
  <c r="B230" i="2"/>
  <c r="O229" i="2"/>
  <c r="H229" i="2" s="1"/>
  <c r="K229" i="2" s="1"/>
  <c r="J229" i="2" l="1"/>
  <c r="A235" i="2"/>
  <c r="M234" i="2"/>
  <c r="C57" i="2"/>
  <c r="I230" i="2"/>
  <c r="J230" i="2" s="1"/>
  <c r="D51" i="2"/>
  <c r="B231" i="2"/>
  <c r="O230" i="2"/>
  <c r="H230" i="2" s="1"/>
  <c r="K230" i="2" s="1"/>
  <c r="D52" i="2" l="1"/>
  <c r="A236" i="2"/>
  <c r="M235" i="2"/>
  <c r="C58" i="2"/>
  <c r="I231" i="2"/>
  <c r="J231" i="2" s="1"/>
  <c r="O231" i="2"/>
  <c r="H231" i="2" s="1"/>
  <c r="K231" i="2" s="1"/>
  <c r="B232" i="2"/>
  <c r="D53" i="2" l="1"/>
  <c r="A237" i="2"/>
  <c r="C59" i="2"/>
  <c r="M236" i="2"/>
  <c r="I232" i="2"/>
  <c r="J232" i="2" s="1"/>
  <c r="O232" i="2"/>
  <c r="H232" i="2" s="1"/>
  <c r="K232" i="2" s="1"/>
  <c r="B233" i="2"/>
  <c r="D54" i="2" l="1"/>
  <c r="A238" i="2"/>
  <c r="C60" i="2"/>
  <c r="M237" i="2"/>
  <c r="I233" i="2"/>
  <c r="J233" i="2" s="1"/>
  <c r="B234" i="2"/>
  <c r="O233" i="2"/>
  <c r="H233" i="2" s="1"/>
  <c r="K233" i="2" s="1"/>
  <c r="D55" i="2" l="1"/>
  <c r="A239" i="2"/>
  <c r="M238" i="2"/>
  <c r="C61" i="2"/>
  <c r="I234" i="2"/>
  <c r="J234" i="2" s="1"/>
  <c r="B235" i="2"/>
  <c r="O234" i="2"/>
  <c r="H234" i="2" s="1"/>
  <c r="K234" i="2" s="1"/>
  <c r="D56" i="2" l="1"/>
  <c r="A240" i="2"/>
  <c r="M239" i="2"/>
  <c r="C62" i="2"/>
  <c r="I235" i="2"/>
  <c r="J235" i="2" s="1"/>
  <c r="O235" i="2"/>
  <c r="H235" i="2" s="1"/>
  <c r="K235" i="2" s="1"/>
  <c r="B236" i="2"/>
  <c r="D57" i="2" l="1"/>
  <c r="A241" i="2"/>
  <c r="C63" i="2"/>
  <c r="M240" i="2"/>
  <c r="I236" i="2"/>
  <c r="J236" i="2" s="1"/>
  <c r="D59" i="2" s="1"/>
  <c r="B237" i="2"/>
  <c r="O236" i="2"/>
  <c r="H236" i="2" s="1"/>
  <c r="K236" i="2" s="1"/>
  <c r="D58" i="2" l="1"/>
  <c r="A242" i="2"/>
  <c r="M241" i="2"/>
  <c r="C64" i="2"/>
  <c r="I237" i="2"/>
  <c r="J237" i="2" s="1"/>
  <c r="B238" i="2"/>
  <c r="O237" i="2"/>
  <c r="H237" i="2" s="1"/>
  <c r="K237" i="2" s="1"/>
  <c r="A243" i="2" l="1"/>
  <c r="M242" i="2"/>
  <c r="C65" i="2"/>
  <c r="I238" i="2"/>
  <c r="J238" i="2" s="1"/>
  <c r="B239" i="2"/>
  <c r="O238" i="2"/>
  <c r="H238" i="2" s="1"/>
  <c r="K238" i="2" s="1"/>
  <c r="D60" i="2" l="1"/>
  <c r="I239" i="2"/>
  <c r="J239" i="2" s="1"/>
  <c r="A244" i="2"/>
  <c r="M243" i="2"/>
  <c r="C66" i="2"/>
  <c r="O239" i="2"/>
  <c r="H239" i="2" s="1"/>
  <c r="K239" i="2" s="1"/>
  <c r="B240" i="2"/>
  <c r="D61" i="2" l="1"/>
  <c r="A245" i="2"/>
  <c r="M245" i="2" s="1"/>
  <c r="C67" i="2"/>
  <c r="M244" i="2"/>
  <c r="I240" i="2"/>
  <c r="J240" i="2" s="1"/>
  <c r="O240" i="2"/>
  <c r="H240" i="2" s="1"/>
  <c r="K240" i="2" s="1"/>
  <c r="B241" i="2"/>
  <c r="D62" i="2" l="1"/>
  <c r="A246" i="2"/>
  <c r="C68" i="2"/>
  <c r="I241" i="2"/>
  <c r="J241" i="2" s="1"/>
  <c r="B242" i="2"/>
  <c r="O241" i="2"/>
  <c r="H241" i="2" s="1"/>
  <c r="K241" i="2" s="1"/>
  <c r="D63" i="2" l="1"/>
  <c r="A247" i="2"/>
  <c r="M246" i="2"/>
  <c r="C69" i="2"/>
  <c r="I242" i="2"/>
  <c r="J242" i="2" s="1"/>
  <c r="O242" i="2"/>
  <c r="H242" i="2" s="1"/>
  <c r="K242" i="2" s="1"/>
  <c r="B243" i="2"/>
  <c r="O243" i="2" s="1"/>
  <c r="D64" i="2" l="1"/>
  <c r="A248" i="2"/>
  <c r="M247" i="2"/>
  <c r="C70" i="2"/>
  <c r="I243" i="2"/>
  <c r="B244" i="2"/>
  <c r="H243" i="2"/>
  <c r="K243" i="2" s="1"/>
  <c r="I244" i="2" l="1"/>
  <c r="J243" i="2"/>
  <c r="D65" i="2"/>
  <c r="A249" i="2"/>
  <c r="C71" i="2"/>
  <c r="M248" i="2"/>
  <c r="B245" i="2"/>
  <c r="O244" i="2"/>
  <c r="H244" i="2" s="1"/>
  <c r="K244" i="2" s="1"/>
  <c r="J244" i="2" l="1"/>
  <c r="D67" i="2" s="1"/>
  <c r="I245" i="2"/>
  <c r="D66" i="2"/>
  <c r="C72" i="2"/>
  <c r="A250" i="2"/>
  <c r="M249" i="2"/>
  <c r="O245" i="2"/>
  <c r="H245" i="2" s="1"/>
  <c r="K245" i="2" s="1"/>
  <c r="B246" i="2"/>
  <c r="J245" i="2" l="1"/>
  <c r="D68" i="2" s="1"/>
  <c r="I246" i="2"/>
  <c r="C73" i="2"/>
  <c r="M250" i="2"/>
  <c r="A251" i="2"/>
  <c r="B247" i="2"/>
  <c r="O246" i="2"/>
  <c r="H246" i="2" s="1"/>
  <c r="K246" i="2" s="1"/>
  <c r="J246" i="2" l="1"/>
  <c r="D69" i="2" s="1"/>
  <c r="I247" i="2"/>
  <c r="C74" i="2"/>
  <c r="M251" i="2"/>
  <c r="A252" i="2"/>
  <c r="B248" i="2"/>
  <c r="O247" i="2"/>
  <c r="H247" i="2" s="1"/>
  <c r="K247" i="2" s="1"/>
  <c r="J247" i="2" l="1"/>
  <c r="D70" i="2" s="1"/>
  <c r="I248" i="2"/>
  <c r="C75" i="2"/>
  <c r="A253" i="2"/>
  <c r="M252" i="2"/>
  <c r="B249" i="2"/>
  <c r="O248" i="2"/>
  <c r="H248" i="2" s="1"/>
  <c r="K248" i="2" s="1"/>
  <c r="J248" i="2" l="1"/>
  <c r="I249" i="2"/>
  <c r="C76" i="2"/>
  <c r="A254" i="2"/>
  <c r="M253" i="2"/>
  <c r="B250" i="2"/>
  <c r="O249" i="2"/>
  <c r="H249" i="2" s="1"/>
  <c r="K249" i="2" s="1"/>
  <c r="J249" i="2" l="1"/>
  <c r="I250" i="2"/>
  <c r="C77" i="2"/>
  <c r="A255" i="2"/>
  <c r="M254" i="2"/>
  <c r="D71" i="2"/>
  <c r="B251" i="2"/>
  <c r="O250" i="2"/>
  <c r="H250" i="2" s="1"/>
  <c r="K250" i="2" s="1"/>
  <c r="J250" i="2" l="1"/>
  <c r="I251" i="2"/>
  <c r="D72" i="2"/>
  <c r="C78" i="2"/>
  <c r="A256" i="2"/>
  <c r="M255" i="2"/>
  <c r="B252" i="2"/>
  <c r="O251" i="2"/>
  <c r="H251" i="2" s="1"/>
  <c r="K251" i="2" s="1"/>
  <c r="J251" i="2" l="1"/>
  <c r="D74" i="2" s="1"/>
  <c r="D73" i="2"/>
  <c r="C79" i="2"/>
  <c r="A257" i="2"/>
  <c r="M256" i="2"/>
  <c r="I252" i="2"/>
  <c r="B253" i="2"/>
  <c r="O252" i="2"/>
  <c r="H252" i="2" s="1"/>
  <c r="K252" i="2" s="1"/>
  <c r="J252" i="2" l="1"/>
  <c r="D75" i="2" s="1"/>
  <c r="C80" i="2"/>
  <c r="M257" i="2"/>
  <c r="A258" i="2"/>
  <c r="I253" i="2"/>
  <c r="O253" i="2"/>
  <c r="H253" i="2" s="1"/>
  <c r="K253" i="2" s="1"/>
  <c r="B254" i="2"/>
  <c r="J253" i="2" l="1"/>
  <c r="D76" i="2" s="1"/>
  <c r="C81" i="2"/>
  <c r="A259" i="2"/>
  <c r="M258" i="2"/>
  <c r="I254" i="2"/>
  <c r="B255" i="2"/>
  <c r="O254" i="2"/>
  <c r="H254" i="2" s="1"/>
  <c r="K254" i="2" s="1"/>
  <c r="J254" i="2" l="1"/>
  <c r="D77" i="2" s="1"/>
  <c r="C82" i="2"/>
  <c r="A260" i="2"/>
  <c r="M259" i="2"/>
  <c r="I255" i="2"/>
  <c r="B256" i="2"/>
  <c r="O255" i="2"/>
  <c r="H255" i="2" s="1"/>
  <c r="K255" i="2" s="1"/>
  <c r="J255" i="2" l="1"/>
  <c r="J256" i="2" s="1"/>
  <c r="C83" i="2"/>
  <c r="M260" i="2"/>
  <c r="A261" i="2"/>
  <c r="I256" i="2"/>
  <c r="B257" i="2"/>
  <c r="O256" i="2"/>
  <c r="H256" i="2" s="1"/>
  <c r="K256" i="2" s="1"/>
  <c r="D78" i="2" l="1"/>
  <c r="C84" i="2"/>
  <c r="A262" i="2"/>
  <c r="M261" i="2"/>
  <c r="I257" i="2"/>
  <c r="J257" i="2" s="1"/>
  <c r="D79" i="2"/>
  <c r="B258" i="2"/>
  <c r="O257" i="2"/>
  <c r="H257" i="2" s="1"/>
  <c r="K257" i="2" s="1"/>
  <c r="C85" i="2" l="1"/>
  <c r="M262" i="2"/>
  <c r="A263" i="2"/>
  <c r="I258" i="2"/>
  <c r="J258" i="2" s="1"/>
  <c r="D80" i="2"/>
  <c r="B259" i="2"/>
  <c r="O258" i="2"/>
  <c r="H258" i="2" s="1"/>
  <c r="K258" i="2" s="1"/>
  <c r="C86" i="2" l="1"/>
  <c r="M263" i="2"/>
  <c r="A264" i="2"/>
  <c r="I259" i="2"/>
  <c r="J259" i="2" s="1"/>
  <c r="D81" i="2"/>
  <c r="B260" i="2"/>
  <c r="O259" i="2"/>
  <c r="H259" i="2" s="1"/>
  <c r="K259" i="2" s="1"/>
  <c r="C87" i="2" l="1"/>
  <c r="M264" i="2"/>
  <c r="A265" i="2"/>
  <c r="I260" i="2"/>
  <c r="J260" i="2" s="1"/>
  <c r="D82" i="2"/>
  <c r="B261" i="2"/>
  <c r="O260" i="2"/>
  <c r="H260" i="2" s="1"/>
  <c r="K260" i="2" s="1"/>
  <c r="C88" i="2" l="1"/>
  <c r="M265" i="2"/>
  <c r="A266" i="2"/>
  <c r="I261" i="2"/>
  <c r="J261" i="2" s="1"/>
  <c r="D83" i="2"/>
  <c r="B262" i="2"/>
  <c r="O261" i="2"/>
  <c r="H261" i="2" s="1"/>
  <c r="K261" i="2" s="1"/>
  <c r="C89" i="2" l="1"/>
  <c r="A267" i="2"/>
  <c r="M266" i="2"/>
  <c r="I262" i="2"/>
  <c r="J262" i="2" s="1"/>
  <c r="D84" i="2"/>
  <c r="B263" i="2"/>
  <c r="O262" i="2"/>
  <c r="H262" i="2" s="1"/>
  <c r="K262" i="2" s="1"/>
  <c r="C90" i="2" l="1"/>
  <c r="A268" i="2"/>
  <c r="M267" i="2"/>
  <c r="I263" i="2"/>
  <c r="J263" i="2" s="1"/>
  <c r="D85" i="2"/>
  <c r="B264" i="2"/>
  <c r="O263" i="2"/>
  <c r="H263" i="2" s="1"/>
  <c r="K263" i="2" s="1"/>
  <c r="C91" i="2" l="1"/>
  <c r="A269" i="2"/>
  <c r="M268" i="2"/>
  <c r="I264" i="2"/>
  <c r="J264" i="2" s="1"/>
  <c r="D86" i="2"/>
  <c r="B265" i="2"/>
  <c r="O264" i="2"/>
  <c r="H264" i="2" s="1"/>
  <c r="K264" i="2" s="1"/>
  <c r="C92" i="2" l="1"/>
  <c r="M269" i="2"/>
  <c r="A270" i="2"/>
  <c r="I265" i="2"/>
  <c r="J265" i="2" s="1"/>
  <c r="D87" i="2"/>
  <c r="B266" i="2"/>
  <c r="O265" i="2"/>
  <c r="H265" i="2" s="1"/>
  <c r="K265" i="2" s="1"/>
  <c r="C93" i="2" l="1"/>
  <c r="A271" i="2"/>
  <c r="M270" i="2"/>
  <c r="I266" i="2"/>
  <c r="J266" i="2" s="1"/>
  <c r="D88" i="2"/>
  <c r="B267" i="2"/>
  <c r="O266" i="2"/>
  <c r="H266" i="2" s="1"/>
  <c r="K266" i="2" s="1"/>
  <c r="C94" i="2" l="1"/>
  <c r="M271" i="2"/>
  <c r="A272" i="2"/>
  <c r="I267" i="2"/>
  <c r="J267" i="2" s="1"/>
  <c r="D89" i="2"/>
  <c r="B268" i="2"/>
  <c r="O267" i="2"/>
  <c r="H267" i="2" s="1"/>
  <c r="K267" i="2" s="1"/>
  <c r="C95" i="2" l="1"/>
  <c r="A273" i="2"/>
  <c r="M272" i="2"/>
  <c r="I268" i="2"/>
  <c r="J268" i="2" s="1"/>
  <c r="J269" i="2" s="1"/>
  <c r="J270" i="2" s="1"/>
  <c r="J271" i="2" s="1"/>
  <c r="D90" i="2"/>
  <c r="B269" i="2"/>
  <c r="O268" i="2"/>
  <c r="H268" i="2" s="1"/>
  <c r="K268" i="2" s="1"/>
  <c r="J272" i="2" l="1"/>
  <c r="M273" i="2"/>
  <c r="C96" i="2"/>
  <c r="I269" i="2"/>
  <c r="D91" i="2"/>
  <c r="B270" i="2"/>
  <c r="O269" i="2"/>
  <c r="H269" i="2" s="1"/>
  <c r="K269" i="2" s="1"/>
  <c r="J273" i="2" l="1"/>
  <c r="I270" i="2"/>
  <c r="D92" i="2"/>
  <c r="B271" i="2"/>
  <c r="O270" i="2"/>
  <c r="H270" i="2" s="1"/>
  <c r="K270" i="2" s="1"/>
  <c r="I271" i="2" l="1"/>
  <c r="D93" i="2"/>
  <c r="B272" i="2"/>
  <c r="O271" i="2"/>
  <c r="H271" i="2" s="1"/>
  <c r="K271" i="2" s="1"/>
  <c r="I272" i="2" l="1"/>
  <c r="D94" i="2"/>
  <c r="B273" i="2"/>
  <c r="O273" i="2" s="1"/>
  <c r="H273" i="2" s="1"/>
  <c r="K273" i="2" s="1"/>
  <c r="O272" i="2"/>
  <c r="H272" i="2" s="1"/>
  <c r="K272" i="2" s="1"/>
  <c r="I273" i="2" l="1"/>
  <c r="D96" i="2"/>
  <c r="D95" i="2"/>
</calcChain>
</file>

<file path=xl/sharedStrings.xml><?xml version="1.0" encoding="utf-8"?>
<sst xmlns="http://schemas.openxmlformats.org/spreadsheetml/2006/main" count="83" uniqueCount="41">
  <si>
    <t>1st Box</t>
  </si>
  <si>
    <t>Your Monthly Lifestyle Expenses</t>
  </si>
  <si>
    <t>Amount</t>
  </si>
  <si>
    <t>Your Yearly Lifestyle Expenses</t>
  </si>
  <si>
    <t>Your Current Age</t>
  </si>
  <si>
    <t>y/o</t>
  </si>
  <si>
    <t>Your Age of Planned Retirement</t>
  </si>
  <si>
    <t>Number of Years</t>
  </si>
  <si>
    <t>Inflation Rate Estimate</t>
  </si>
  <si>
    <t>2nd Box</t>
  </si>
  <si>
    <t>Your Current Net Worth</t>
  </si>
  <si>
    <t>Withdrawal Rate</t>
  </si>
  <si>
    <t>Years</t>
  </si>
  <si>
    <t>3rd Box</t>
  </si>
  <si>
    <t>Investment Yearly Rate of Return</t>
  </si>
  <si>
    <t>Amount of Money to Invest YEARLY</t>
  </si>
  <si>
    <t>Amount of Money to Invest MONTHLY</t>
  </si>
  <si>
    <t>Goal Retirement Savings Pot / Survival Number</t>
  </si>
  <si>
    <t>Yearly Investment</t>
  </si>
  <si>
    <t>Compounding</t>
  </si>
  <si>
    <t>Expenses Starting Your Chosen Retirement Age</t>
  </si>
  <si>
    <t>Investment Growth/Decline</t>
  </si>
  <si>
    <t>Number of Years of Accumulating Investments</t>
  </si>
  <si>
    <t>Age</t>
  </si>
  <si>
    <t>Your projected age for your expected lifespan</t>
  </si>
  <si>
    <t>Your Income</t>
  </si>
  <si>
    <t>Savings/Investments</t>
  </si>
  <si>
    <t>Per Month</t>
  </si>
  <si>
    <t>Per Year</t>
  </si>
  <si>
    <t>Expenses</t>
  </si>
  <si>
    <t>able to manage your resources today to attain your future plans.</t>
  </si>
  <si>
    <t>Excess or Deficit</t>
  </si>
  <si>
    <t xml:space="preserve">NOTE: Try to readjust the information above and see how you will be </t>
  </si>
  <si>
    <t>OPTIONS YOU CAN TAKE BASED ON YOUR GIVEN DATA:</t>
  </si>
  <si>
    <t xml:space="preserve">Expenses </t>
  </si>
  <si>
    <t xml:space="preserve">able to manage your resources today to attain your future plans. </t>
  </si>
  <si>
    <t xml:space="preserve">Furthermore, remember that the disadvantage of this method is that it doesn't include </t>
  </si>
  <si>
    <t>the income part of the calculation, where the possibility of income expansion is not yet included.</t>
  </si>
  <si>
    <t>Inflation-Adjusted Expenses Upon Retirement</t>
  </si>
  <si>
    <t>Your Yearly Inflation Adjusted Expenses Starting in the Year of Your Planned Retirement</t>
  </si>
  <si>
    <t>Number of Years your Pot will sustain your Lifestyle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</si>
</sst>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0.0"/>
    <numFmt numFmtId="165" formatCode="0.0%"/>
    <numFmt numFmtId="166" formatCode="#,##0.00_ ;[Red]\-#,##0.00\ "/>
    <numFmt numFmtId="167" formatCode="[$£-809]#,##0.00"/>
    <numFmt numFmtId="168" formatCode="#,##0_ ;[Red]\-#,##0\ "/>
  </numFmts>
  <fonts count="16" x14ac:knownFonts="1">
    <font>
      <sz val="10"/>
      <color rgb="FF000000"/>
      <name val="Arial"/>
      <family val="2"/>
    </font>
    <font>
      <b/>
      <sz val="10"/>
      <color rgb="FF000000"/>
      <name val="Arial"/>
      <family val="2"/>
    </font>
    <font>
      <b/>
      <sz val="12"/>
      <color rgb="FF000000"/>
      <name val="Arial"/>
      <family val="2"/>
    </font>
    <font>
      <sz val="11"/>
      <color rgb="FF000000"/>
      <name val="Calibri"/>
      <family val="2"/>
    </font>
    <font>
      <b/>
      <sz val="16"/>
      <color rgb="FF000000"/>
      <name val="Calibri"/>
      <family val="2"/>
    </font>
    <font>
      <u/>
      <sz val="10"/>
      <color rgb="FF0000FF"/>
      <name val="Arial"/>
      <family val="2"/>
    </font>
    <font>
      <u/>
      <sz val="10"/>
      <color rgb="FF0000FF"/>
      <name val="Arial"/>
      <family val="2"/>
    </font>
    <font>
      <sz val="10"/>
      <color rgb="FFFF0000"/>
      <name val="Arial"/>
      <family val="2"/>
    </font>
    <font>
      <b/>
      <sz val="10"/>
      <color rgb="FFFF0000"/>
      <name val="Arial"/>
      <family val="2"/>
    </font>
    <font>
      <b/>
      <sz val="9.8000000000000007"/>
      <color rgb="FF000000"/>
      <name val="Arial"/>
      <family val="2"/>
    </font>
    <font>
      <sz val="10"/>
      <color rgb="FFC00000"/>
      <name val="Arial"/>
      <family val="2"/>
    </font>
    <font>
      <b/>
      <sz val="10"/>
      <color rgb="FFC00000"/>
      <name val="Arial"/>
      <family val="2"/>
    </font>
    <font>
      <sz val="10"/>
      <name val="Arial"/>
      <family val="2"/>
    </font>
    <font>
      <sz val="11"/>
      <name val="Calibri"/>
      <family val="2"/>
    </font>
    <font>
      <b/>
      <sz val="10"/>
      <name val="Arial"/>
      <family val="2"/>
    </font>
    <font>
      <b/>
      <sz val="16"/>
      <name val="Calibri"/>
      <family val="2"/>
    </font>
  </fonts>
  <fills count="11">
    <fill>
      <patternFill patternType="none"/>
    </fill>
    <fill>
      <patternFill patternType="gray125"/>
    </fill>
    <fill>
      <patternFill patternType="solid">
        <fgColor rgb="FFE0FFE0"/>
        <bgColor rgb="FFFFFFFF"/>
      </patternFill>
    </fill>
    <fill>
      <patternFill patternType="solid">
        <fgColor rgb="FFE0FFE0"/>
        <bgColor rgb="FFFFFFFF"/>
      </patternFill>
    </fill>
    <fill>
      <patternFill patternType="solid">
        <fgColor theme="1"/>
        <bgColor indexed="64"/>
      </patternFill>
    </fill>
    <fill>
      <patternFill patternType="solid">
        <fgColor theme="3"/>
        <bgColor indexed="64"/>
      </patternFill>
    </fill>
    <fill>
      <patternFill patternType="solid">
        <fgColor theme="3" tint="-9.9978637043366805E-2"/>
        <bgColor indexed="64"/>
      </patternFill>
    </fill>
    <fill>
      <patternFill patternType="solid">
        <fgColor theme="6" tint="0.59999389629810485"/>
        <bgColor rgb="FFFFFFFF"/>
      </patternFill>
    </fill>
    <fill>
      <patternFill patternType="solid">
        <fgColor theme="7" tint="0.79998168889431442"/>
        <bgColor indexed="64"/>
      </patternFill>
    </fill>
    <fill>
      <patternFill patternType="solid">
        <fgColor theme="0"/>
        <bgColor indexed="64"/>
      </patternFill>
    </fill>
    <fill>
      <patternFill patternType="solid">
        <fgColor theme="7" tint="0.39997558519241921"/>
        <bgColor indexed="64"/>
      </patternFill>
    </fill>
  </fills>
  <borders count="59">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slantDashDot">
        <color auto="1"/>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style="slantDashDot">
        <color auto="1"/>
      </right>
      <top/>
      <bottom style="slantDashDot">
        <color auto="1"/>
      </bottom>
      <diagonal/>
    </border>
    <border>
      <left/>
      <right/>
      <top style="slantDashDot">
        <color auto="1"/>
      </top>
      <bottom/>
      <diagonal/>
    </border>
    <border>
      <left/>
      <right/>
      <top/>
      <bottom style="slantDashDot">
        <color auto="1"/>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slantDashDot">
        <color rgb="FF000000"/>
      </left>
      <right/>
      <top style="slantDashDot">
        <color rgb="FF000000"/>
      </top>
      <bottom style="slantDashDot">
        <color rgb="FF000000"/>
      </bottom>
      <diagonal/>
    </border>
    <border>
      <left/>
      <right/>
      <top style="slantDashDot">
        <color rgb="FF000000"/>
      </top>
      <bottom style="slantDashDot">
        <color rgb="FF000000"/>
      </bottom>
      <diagonal/>
    </border>
    <border>
      <left/>
      <right style="thin">
        <color rgb="FF000000"/>
      </right>
      <top style="slantDashDot">
        <color rgb="FF000000"/>
      </top>
      <bottom style="slantDashDot">
        <color rgb="FF000000"/>
      </bottom>
      <diagonal/>
    </border>
    <border>
      <left/>
      <right style="slantDashDot">
        <color rgb="FF000000"/>
      </right>
      <top style="slantDashDot">
        <color rgb="FF000000"/>
      </top>
      <bottom style="slantDashDot">
        <color rgb="FF000000"/>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207">
    <xf numFmtId="0" fontId="0" fillId="0" borderId="0" xfId="0"/>
    <xf numFmtId="0" fontId="0" fillId="0" borderId="0" xfId="0" applyAlignment="1">
      <alignment horizontal="right"/>
    </xf>
    <xf numFmtId="9" fontId="0" fillId="0" borderId="0" xfId="0" applyNumberFormat="1"/>
    <xf numFmtId="16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2" borderId="8" xfId="0" applyFill="1" applyBorder="1"/>
    <xf numFmtId="9" fontId="0" fillId="3" borderId="9" xfId="0" applyNumberFormat="1" applyFill="1" applyBorder="1"/>
    <xf numFmtId="0" fontId="0" fillId="0" borderId="3" xfId="0" applyBorder="1" applyAlignment="1">
      <alignment horizontal="right"/>
    </xf>
    <xf numFmtId="0" fontId="0" fillId="0" borderId="1" xfId="0" applyBorder="1" applyAlignment="1">
      <alignment horizontal="right"/>
    </xf>
    <xf numFmtId="0" fontId="0" fillId="0" borderId="10" xfId="0" applyBorder="1"/>
    <xf numFmtId="0" fontId="0" fillId="0" borderId="11"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14" xfId="0" applyBorder="1" applyAlignment="1">
      <alignment horizontal="right"/>
    </xf>
    <xf numFmtId="0" fontId="1" fillId="0" borderId="5" xfId="0" applyFont="1" applyBorder="1"/>
    <xf numFmtId="0" fontId="1" fillId="0" borderId="1" xfId="0" applyFont="1" applyBorder="1"/>
    <xf numFmtId="0" fontId="1" fillId="0" borderId="13" xfId="0" applyFont="1" applyBorder="1" applyAlignment="1">
      <alignment horizontal="right"/>
    </xf>
    <xf numFmtId="0" fontId="2" fillId="0" borderId="0" xfId="0" applyFont="1"/>
    <xf numFmtId="3" fontId="0" fillId="0" borderId="14" xfId="0" applyNumberFormat="1" applyBorder="1"/>
    <xf numFmtId="3" fontId="1" fillId="0" borderId="14" xfId="0" applyNumberFormat="1" applyFont="1" applyBorder="1"/>
    <xf numFmtId="3" fontId="0" fillId="2" borderId="8" xfId="0" applyNumberFormat="1" applyFill="1" applyBorder="1"/>
    <xf numFmtId="3" fontId="0" fillId="3" borderId="9" xfId="0" applyNumberFormat="1" applyFill="1" applyBorder="1"/>
    <xf numFmtId="3" fontId="0" fillId="0" borderId="0" xfId="0" applyNumberFormat="1"/>
    <xf numFmtId="0" fontId="1" fillId="0" borderId="0" xfId="0" applyFont="1"/>
    <xf numFmtId="0" fontId="6" fillId="0" borderId="0" xfId="2" applyFont="1"/>
    <xf numFmtId="3" fontId="0" fillId="0" borderId="10" xfId="0" applyNumberFormat="1" applyBorder="1"/>
    <xf numFmtId="0" fontId="0" fillId="0" borderId="0" xfId="0" applyAlignment="1">
      <alignment horizontal="right" vertical="center"/>
    </xf>
    <xf numFmtId="1" fontId="0" fillId="0" borderId="0" xfId="0" applyNumberFormat="1"/>
    <xf numFmtId="4" fontId="0" fillId="0" borderId="0" xfId="0" applyNumberFormat="1"/>
    <xf numFmtId="0" fontId="0" fillId="0" borderId="14" xfId="0" applyBorder="1"/>
    <xf numFmtId="165" fontId="0" fillId="0" borderId="3" xfId="0" applyNumberFormat="1" applyBorder="1"/>
    <xf numFmtId="167" fontId="0" fillId="0" borderId="0" xfId="0" applyNumberFormat="1"/>
    <xf numFmtId="4" fontId="0" fillId="0" borderId="0" xfId="0" applyNumberFormat="1" applyAlignment="1">
      <alignment horizontal="left"/>
    </xf>
    <xf numFmtId="0" fontId="0" fillId="0" borderId="0" xfId="0" applyAlignment="1">
      <alignment horizontal="left"/>
    </xf>
    <xf numFmtId="10" fontId="0" fillId="2" borderId="8" xfId="0" applyNumberFormat="1" applyFill="1" applyBorder="1"/>
    <xf numFmtId="10" fontId="0" fillId="3" borderId="9" xfId="0" applyNumberFormat="1" applyFill="1" applyBorder="1"/>
    <xf numFmtId="0" fontId="0" fillId="0" borderId="0" xfId="0" applyAlignment="1">
      <alignment horizontal="left" vertical="center"/>
    </xf>
    <xf numFmtId="0" fontId="0" fillId="0" borderId="17" xfId="0" applyBorder="1"/>
    <xf numFmtId="0" fontId="0" fillId="0" borderId="0" xfId="0" applyAlignment="1">
      <alignment vertical="center"/>
    </xf>
    <xf numFmtId="166" fontId="0" fillId="0" borderId="0" xfId="0" applyNumberFormat="1"/>
    <xf numFmtId="0" fontId="0" fillId="0" borderId="29" xfId="0" applyBorder="1" applyAlignment="1">
      <alignment wrapText="1"/>
    </xf>
    <xf numFmtId="3" fontId="1" fillId="0" borderId="10" xfId="0" applyNumberFormat="1" applyFont="1" applyBorder="1" applyAlignment="1">
      <alignment horizontal="center" vertical="center"/>
    </xf>
    <xf numFmtId="0" fontId="0" fillId="0" borderId="32" xfId="0" applyBorder="1"/>
    <xf numFmtId="166" fontId="0" fillId="0" borderId="30" xfId="0" applyNumberFormat="1" applyBorder="1"/>
    <xf numFmtId="0" fontId="0" fillId="0" borderId="34" xfId="0" applyBorder="1"/>
    <xf numFmtId="166" fontId="0" fillId="0" borderId="39" xfId="0" applyNumberFormat="1" applyBorder="1"/>
    <xf numFmtId="166" fontId="0" fillId="0" borderId="40" xfId="0" applyNumberFormat="1" applyBorder="1"/>
    <xf numFmtId="0" fontId="1" fillId="0" borderId="33" xfId="0" applyFont="1" applyBorder="1" applyAlignment="1">
      <alignment horizontal="center"/>
    </xf>
    <xf numFmtId="0" fontId="8" fillId="0" borderId="35" xfId="0" applyFont="1" applyBorder="1" applyAlignment="1">
      <alignment horizontal="center"/>
    </xf>
    <xf numFmtId="4" fontId="1" fillId="0" borderId="38" xfId="0" applyNumberFormat="1" applyFont="1" applyBorder="1" applyAlignment="1">
      <alignment horizontal="center"/>
    </xf>
    <xf numFmtId="4" fontId="1" fillId="0" borderId="31" xfId="0" applyNumberFormat="1" applyFont="1" applyBorder="1" applyAlignment="1">
      <alignment horizontal="center"/>
    </xf>
    <xf numFmtId="166" fontId="7" fillId="0" borderId="37" xfId="0" applyNumberFormat="1" applyFont="1" applyBorder="1"/>
    <xf numFmtId="166" fontId="7" fillId="0" borderId="36" xfId="0" applyNumberFormat="1" applyFont="1" applyBorder="1"/>
    <xf numFmtId="0" fontId="0" fillId="5" borderId="29" xfId="0" applyFill="1" applyBorder="1" applyAlignment="1">
      <alignment wrapText="1"/>
    </xf>
    <xf numFmtId="0" fontId="0" fillId="5" borderId="30" xfId="0" applyFill="1" applyBorder="1" applyAlignment="1">
      <alignment wrapText="1"/>
    </xf>
    <xf numFmtId="0" fontId="1" fillId="6" borderId="28" xfId="0" applyFont="1" applyFill="1" applyBorder="1" applyAlignment="1">
      <alignment horizontal="center" vertical="center" wrapText="1"/>
    </xf>
    <xf numFmtId="4" fontId="9" fillId="6" borderId="27" xfId="0" applyNumberFormat="1" applyFont="1" applyFill="1" applyBorder="1" applyAlignment="1">
      <alignment horizontal="center" vertical="center" wrapText="1"/>
    </xf>
    <xf numFmtId="0" fontId="1" fillId="5" borderId="41" xfId="0" applyFont="1" applyFill="1" applyBorder="1"/>
    <xf numFmtId="4" fontId="0" fillId="5" borderId="47" xfId="0" applyNumberFormat="1" applyFill="1" applyBorder="1"/>
    <xf numFmtId="4" fontId="0" fillId="5" borderId="42" xfId="0" applyNumberFormat="1" applyFill="1" applyBorder="1"/>
    <xf numFmtId="0" fontId="0" fillId="5" borderId="43" xfId="0" applyFill="1" applyBorder="1"/>
    <xf numFmtId="4" fontId="0" fillId="5" borderId="0" xfId="0" applyNumberFormat="1" applyFill="1"/>
    <xf numFmtId="4" fontId="0" fillId="5" borderId="44" xfId="0" applyNumberFormat="1" applyFill="1" applyBorder="1"/>
    <xf numFmtId="0" fontId="0" fillId="5" borderId="45" xfId="0" applyFill="1" applyBorder="1"/>
    <xf numFmtId="4" fontId="0" fillId="5" borderId="48" xfId="0" applyNumberFormat="1" applyFill="1" applyBorder="1"/>
    <xf numFmtId="4" fontId="0" fillId="5" borderId="46" xfId="0" applyNumberFormat="1" applyFill="1" applyBorder="1"/>
    <xf numFmtId="0" fontId="10" fillId="0" borderId="3" xfId="0" applyFont="1" applyBorder="1"/>
    <xf numFmtId="0" fontId="10" fillId="0" borderId="3" xfId="0" applyFont="1" applyBorder="1" applyAlignment="1">
      <alignment horizontal="right"/>
    </xf>
    <xf numFmtId="0" fontId="10" fillId="0" borderId="7" xfId="0" applyFont="1" applyBorder="1"/>
    <xf numFmtId="0" fontId="10" fillId="0" borderId="7" xfId="0" applyFont="1" applyBorder="1" applyAlignment="1">
      <alignment horizontal="right"/>
    </xf>
    <xf numFmtId="3" fontId="10" fillId="0" borderId="15" xfId="0" applyNumberFormat="1" applyFont="1" applyBorder="1"/>
    <xf numFmtId="166" fontId="0" fillId="7" borderId="9" xfId="0" applyNumberFormat="1" applyFill="1" applyBorder="1"/>
    <xf numFmtId="9" fontId="0" fillId="7" borderId="9" xfId="0" applyNumberFormat="1" applyFill="1" applyBorder="1"/>
    <xf numFmtId="0" fontId="0" fillId="7" borderId="9" xfId="0" applyFill="1" applyBorder="1"/>
    <xf numFmtId="0" fontId="0" fillId="7" borderId="15" xfId="0" applyFill="1" applyBorder="1" applyAlignment="1">
      <alignment vertical="center"/>
    </xf>
    <xf numFmtId="0" fontId="0" fillId="7" borderId="17" xfId="0" applyFill="1" applyBorder="1"/>
    <xf numFmtId="3" fontId="10" fillId="7" borderId="16" xfId="0" applyNumberFormat="1" applyFont="1" applyFill="1" applyBorder="1"/>
    <xf numFmtId="166" fontId="1" fillId="0" borderId="31" xfId="0" applyNumberFormat="1" applyFont="1" applyBorder="1"/>
    <xf numFmtId="166" fontId="1" fillId="0" borderId="32" xfId="0" applyNumberFormat="1" applyFont="1" applyBorder="1"/>
    <xf numFmtId="0" fontId="11" fillId="6" borderId="26" xfId="0" applyFont="1" applyFill="1" applyBorder="1" applyAlignment="1">
      <alignment horizontal="center" vertical="center" wrapText="1"/>
    </xf>
    <xf numFmtId="0" fontId="0" fillId="0" borderId="49" xfId="0" applyBorder="1"/>
    <xf numFmtId="0" fontId="0" fillId="0" borderId="50" xfId="0" applyBorder="1"/>
    <xf numFmtId="0" fontId="0" fillId="0" borderId="51" xfId="0" applyBorder="1" applyAlignment="1">
      <alignment horizontal="right"/>
    </xf>
    <xf numFmtId="0" fontId="0" fillId="0" borderId="52" xfId="0" applyBorder="1"/>
    <xf numFmtId="0" fontId="0" fillId="0" borderId="53" xfId="0" applyBorder="1"/>
    <xf numFmtId="0" fontId="0" fillId="0" borderId="54" xfId="0" applyBorder="1" applyAlignment="1">
      <alignment horizontal="right"/>
    </xf>
    <xf numFmtId="0" fontId="0" fillId="9" borderId="0" xfId="0" applyFill="1"/>
    <xf numFmtId="4" fontId="0" fillId="9" borderId="0" xfId="0" applyNumberFormat="1" applyFill="1"/>
    <xf numFmtId="166" fontId="0" fillId="9" borderId="0" xfId="0" applyNumberFormat="1" applyFill="1"/>
    <xf numFmtId="0" fontId="12" fillId="0" borderId="0" xfId="0" applyFont="1"/>
    <xf numFmtId="4" fontId="12" fillId="0" borderId="0" xfId="0" applyNumberFormat="1" applyFont="1"/>
    <xf numFmtId="166" fontId="12" fillId="0" borderId="0" xfId="0" applyNumberFormat="1" applyFont="1"/>
    <xf numFmtId="40" fontId="12" fillId="0" borderId="0" xfId="0" applyNumberFormat="1" applyFont="1"/>
    <xf numFmtId="8" fontId="12" fillId="0" borderId="0" xfId="0" applyNumberFormat="1" applyFont="1"/>
    <xf numFmtId="168" fontId="0" fillId="0" borderId="0" xfId="0" applyNumberFormat="1"/>
    <xf numFmtId="168" fontId="11" fillId="5" borderId="0" xfId="0" applyNumberFormat="1" applyFont="1" applyFill="1" applyAlignment="1">
      <alignment wrapText="1"/>
    </xf>
    <xf numFmtId="168" fontId="0" fillId="5" borderId="22" xfId="0" applyNumberFormat="1" applyFill="1" applyBorder="1" applyAlignment="1">
      <alignment wrapText="1"/>
    </xf>
    <xf numFmtId="168" fontId="11" fillId="0" borderId="0" xfId="0" applyNumberFormat="1" applyFont="1" applyAlignment="1">
      <alignment wrapText="1"/>
    </xf>
    <xf numFmtId="168" fontId="0" fillId="0" borderId="22" xfId="0" applyNumberFormat="1" applyBorder="1" applyAlignment="1">
      <alignment wrapText="1"/>
    </xf>
    <xf numFmtId="168" fontId="11" fillId="5" borderId="24" xfId="0" applyNumberFormat="1" applyFont="1" applyFill="1" applyBorder="1" applyAlignment="1">
      <alignment wrapText="1"/>
    </xf>
    <xf numFmtId="168" fontId="0" fillId="5" borderId="25" xfId="0" applyNumberFormat="1" applyFill="1" applyBorder="1" applyAlignment="1">
      <alignment wrapText="1"/>
    </xf>
    <xf numFmtId="168" fontId="0" fillId="7" borderId="9" xfId="0" applyNumberFormat="1" applyFill="1" applyBorder="1"/>
    <xf numFmtId="168" fontId="7" fillId="0" borderId="36" xfId="0" applyNumberFormat="1" applyFont="1" applyBorder="1"/>
    <xf numFmtId="168" fontId="0" fillId="0" borderId="39" xfId="0" applyNumberFormat="1" applyBorder="1"/>
    <xf numFmtId="168" fontId="1" fillId="0" borderId="31" xfId="0" applyNumberFormat="1" applyFont="1" applyBorder="1"/>
    <xf numFmtId="168" fontId="0" fillId="0" borderId="30" xfId="0" applyNumberFormat="1" applyBorder="1"/>
    <xf numFmtId="168" fontId="7" fillId="0" borderId="37" xfId="0" applyNumberFormat="1" applyFont="1" applyBorder="1"/>
    <xf numFmtId="168" fontId="0" fillId="0" borderId="40" xfId="0" applyNumberFormat="1" applyBorder="1"/>
    <xf numFmtId="168" fontId="1" fillId="0" borderId="32" xfId="0" applyNumberFormat="1" applyFont="1" applyBorder="1"/>
    <xf numFmtId="0" fontId="12" fillId="4" borderId="18" xfId="0" applyFont="1" applyFill="1" applyBorder="1"/>
    <xf numFmtId="0" fontId="12" fillId="4" borderId="19" xfId="0" applyFont="1" applyFill="1" applyBorder="1"/>
    <xf numFmtId="166" fontId="12" fillId="4" borderId="19" xfId="0" applyNumberFormat="1" applyFont="1" applyFill="1" applyBorder="1"/>
    <xf numFmtId="0" fontId="12" fillId="4" borderId="19" xfId="0" applyFont="1" applyFill="1" applyBorder="1" applyAlignment="1">
      <alignment horizontal="right"/>
    </xf>
    <xf numFmtId="0" fontId="12" fillId="4" borderId="20" xfId="0" applyFont="1" applyFill="1" applyBorder="1"/>
    <xf numFmtId="168" fontId="12" fillId="4" borderId="21" xfId="0" applyNumberFormat="1" applyFont="1" applyFill="1" applyBorder="1"/>
    <xf numFmtId="168" fontId="12" fillId="4" borderId="0" xfId="0" applyNumberFormat="1" applyFont="1" applyFill="1"/>
    <xf numFmtId="3" fontId="12" fillId="4" borderId="0" xfId="0" applyNumberFormat="1" applyFont="1" applyFill="1"/>
    <xf numFmtId="10" fontId="12" fillId="4" borderId="0" xfId="0" applyNumberFormat="1" applyFont="1" applyFill="1"/>
    <xf numFmtId="0" fontId="12" fillId="4" borderId="0" xfId="0" applyFont="1" applyFill="1"/>
    <xf numFmtId="9" fontId="12" fillId="4" borderId="0" xfId="0" applyNumberFormat="1" applyFont="1" applyFill="1"/>
    <xf numFmtId="4" fontId="12" fillId="4" borderId="0" xfId="0" applyNumberFormat="1" applyFont="1" applyFill="1"/>
    <xf numFmtId="166" fontId="12" fillId="4" borderId="0" xfId="0" applyNumberFormat="1" applyFont="1" applyFill="1"/>
    <xf numFmtId="0" fontId="12" fillId="4" borderId="22" xfId="0" applyFont="1" applyFill="1" applyBorder="1"/>
    <xf numFmtId="0" fontId="14" fillId="4" borderId="0" xfId="0" applyFont="1" applyFill="1"/>
    <xf numFmtId="4" fontId="15" fillId="4" borderId="0" xfId="0" applyNumberFormat="1" applyFont="1" applyFill="1" applyAlignment="1">
      <alignment horizontal="center"/>
    </xf>
    <xf numFmtId="4" fontId="13" fillId="4" borderId="0" xfId="0" applyNumberFormat="1" applyFont="1" applyFill="1"/>
    <xf numFmtId="9" fontId="13" fillId="4" borderId="0" xfId="1" applyFont="1" applyFill="1" applyBorder="1"/>
    <xf numFmtId="0" fontId="13" fillId="4" borderId="0" xfId="0" applyFont="1" applyFill="1"/>
    <xf numFmtId="168" fontId="12" fillId="4" borderId="23" xfId="0" applyNumberFormat="1" applyFont="1" applyFill="1" applyBorder="1"/>
    <xf numFmtId="168" fontId="12" fillId="4" borderId="24" xfId="0" applyNumberFormat="1" applyFont="1" applyFill="1" applyBorder="1"/>
    <xf numFmtId="3" fontId="12" fillId="4" borderId="24" xfId="0" applyNumberFormat="1" applyFont="1" applyFill="1" applyBorder="1"/>
    <xf numFmtId="10" fontId="12" fillId="4" borderId="24" xfId="0" applyNumberFormat="1" applyFont="1" applyFill="1" applyBorder="1"/>
    <xf numFmtId="0" fontId="12" fillId="4" borderId="24" xfId="0" applyFont="1" applyFill="1" applyBorder="1"/>
    <xf numFmtId="9" fontId="12" fillId="4" borderId="24" xfId="0" applyNumberFormat="1" applyFont="1" applyFill="1" applyBorder="1"/>
    <xf numFmtId="4" fontId="12" fillId="4" borderId="24" xfId="0" applyNumberFormat="1" applyFont="1" applyFill="1" applyBorder="1"/>
    <xf numFmtId="166" fontId="12" fillId="4" borderId="24" xfId="0" applyNumberFormat="1" applyFont="1" applyFill="1" applyBorder="1"/>
    <xf numFmtId="0" fontId="12" fillId="4" borderId="25" xfId="0" applyFont="1" applyFill="1" applyBorder="1"/>
    <xf numFmtId="3" fontId="1" fillId="0" borderId="11" xfId="0" applyNumberFormat="1" applyFont="1" applyBorder="1" applyAlignment="1">
      <alignment vertical="center"/>
    </xf>
    <xf numFmtId="1" fontId="1" fillId="0" borderId="58" xfId="0" applyNumberFormat="1" applyFont="1" applyBorder="1" applyAlignment="1">
      <alignment horizontal="center" vertical="center"/>
    </xf>
    <xf numFmtId="0" fontId="1" fillId="0" borderId="0" xfId="0" applyFont="1" applyAlignment="1">
      <alignment horizontal="left" vertical="center"/>
    </xf>
    <xf numFmtId="168" fontId="11" fillId="0" borderId="0" xfId="0" applyNumberFormat="1" applyFont="1" applyAlignment="1">
      <alignment horizontal="right" wrapText="1"/>
    </xf>
    <xf numFmtId="168" fontId="0" fillId="0" borderId="22" xfId="0" applyNumberFormat="1" applyBorder="1" applyAlignment="1">
      <alignment horizontal="right" wrapText="1"/>
    </xf>
    <xf numFmtId="0" fontId="0" fillId="0" borderId="30" xfId="0" applyBorder="1" applyAlignment="1">
      <alignment wrapText="1"/>
    </xf>
    <xf numFmtId="168" fontId="11" fillId="0" borderId="24" xfId="0" applyNumberFormat="1" applyFont="1" applyBorder="1" applyAlignment="1">
      <alignment horizontal="right" wrapText="1"/>
    </xf>
    <xf numFmtId="168" fontId="0" fillId="0" borderId="25" xfId="0" applyNumberFormat="1" applyBorder="1" applyAlignment="1">
      <alignment horizontal="right" wrapText="1"/>
    </xf>
    <xf numFmtId="0" fontId="0" fillId="8" borderId="29" xfId="0" applyFill="1" applyBorder="1" applyAlignment="1">
      <alignment wrapText="1"/>
    </xf>
    <xf numFmtId="168" fontId="11" fillId="8" borderId="0" xfId="0" applyNumberFormat="1" applyFont="1" applyFill="1" applyAlignment="1">
      <alignment horizontal="right" wrapText="1"/>
    </xf>
    <xf numFmtId="168" fontId="0" fillId="8" borderId="22" xfId="0" applyNumberFormat="1" applyFill="1" applyBorder="1" applyAlignment="1">
      <alignment horizontal="right" wrapText="1"/>
    </xf>
    <xf numFmtId="0" fontId="1" fillId="10" borderId="28" xfId="0" applyFont="1" applyFill="1" applyBorder="1" applyAlignment="1">
      <alignment horizontal="center" vertical="center" wrapText="1"/>
    </xf>
    <xf numFmtId="0" fontId="11" fillId="10" borderId="26" xfId="0" applyFont="1" applyFill="1" applyBorder="1" applyAlignment="1">
      <alignment horizontal="center" vertical="center" wrapText="1"/>
    </xf>
    <xf numFmtId="4" fontId="9" fillId="10" borderId="27" xfId="0" applyNumberFormat="1" applyFont="1" applyFill="1" applyBorder="1" applyAlignment="1">
      <alignment horizontal="center" vertical="center" wrapText="1"/>
    </xf>
    <xf numFmtId="0" fontId="1" fillId="8" borderId="41" xfId="0" applyFont="1" applyFill="1" applyBorder="1"/>
    <xf numFmtId="4" fontId="0" fillId="8" borderId="47" xfId="0" applyNumberFormat="1" applyFill="1" applyBorder="1"/>
    <xf numFmtId="4" fontId="0" fillId="8" borderId="42" xfId="0" applyNumberFormat="1" applyFill="1" applyBorder="1"/>
    <xf numFmtId="0" fontId="0" fillId="8" borderId="43" xfId="0" applyFill="1" applyBorder="1"/>
    <xf numFmtId="4" fontId="0" fillId="8" borderId="0" xfId="0" applyNumberFormat="1" applyFill="1"/>
    <xf numFmtId="4" fontId="0" fillId="8" borderId="44" xfId="0" applyNumberFormat="1" applyFill="1" applyBorder="1"/>
    <xf numFmtId="0" fontId="0" fillId="8" borderId="45" xfId="0" applyFill="1" applyBorder="1"/>
    <xf numFmtId="4" fontId="0" fillId="8" borderId="48" xfId="0" applyNumberFormat="1" applyFill="1" applyBorder="1"/>
    <xf numFmtId="4" fontId="0" fillId="8" borderId="46" xfId="0" applyNumberFormat="1" applyFill="1" applyBorder="1"/>
    <xf numFmtId="0" fontId="0" fillId="0" borderId="29" xfId="0" applyBorder="1"/>
    <xf numFmtId="0" fontId="1" fillId="0" borderId="33" xfId="0" applyFont="1" applyBorder="1" applyAlignment="1">
      <alignment horizontal="center" vertical="center"/>
    </xf>
    <xf numFmtId="0" fontId="8" fillId="0" borderId="35" xfId="0" applyFont="1" applyBorder="1" applyAlignment="1">
      <alignment horizontal="center" vertical="center" wrapText="1"/>
    </xf>
    <xf numFmtId="4" fontId="1" fillId="0" borderId="38" xfId="0" applyNumberFormat="1" applyFont="1" applyBorder="1" applyAlignment="1">
      <alignment horizontal="center" vertical="center"/>
    </xf>
    <xf numFmtId="4" fontId="1" fillId="0" borderId="31" xfId="0" applyNumberFormat="1" applyFont="1" applyBorder="1" applyAlignment="1">
      <alignment horizontal="center" vertical="center"/>
    </xf>
    <xf numFmtId="3" fontId="0" fillId="0" borderId="14" xfId="0" applyNumberFormat="1" applyBorder="1" applyAlignment="1">
      <alignment vertical="center"/>
    </xf>
    <xf numFmtId="0" fontId="0" fillId="4" borderId="18" xfId="0" applyFill="1" applyBorder="1"/>
    <xf numFmtId="0" fontId="0" fillId="4" borderId="19" xfId="0" applyFill="1" applyBorder="1"/>
    <xf numFmtId="166" fontId="0" fillId="4" borderId="19" xfId="0" applyNumberFormat="1" applyFill="1" applyBorder="1"/>
    <xf numFmtId="0" fontId="0" fillId="4" borderId="20" xfId="0" applyFill="1" applyBorder="1" applyAlignment="1">
      <alignment horizontal="right"/>
    </xf>
    <xf numFmtId="3" fontId="0" fillId="4" borderId="21" xfId="0" applyNumberFormat="1" applyFill="1" applyBorder="1"/>
    <xf numFmtId="3" fontId="0" fillId="4" borderId="0" xfId="0" applyNumberFormat="1" applyFill="1"/>
    <xf numFmtId="0" fontId="0" fillId="4" borderId="0" xfId="0" applyFill="1"/>
    <xf numFmtId="9" fontId="0" fillId="4" borderId="0" xfId="0" applyNumberFormat="1" applyFill="1"/>
    <xf numFmtId="4" fontId="0" fillId="4" borderId="0" xfId="0" applyNumberFormat="1" applyFill="1"/>
    <xf numFmtId="166" fontId="0" fillId="4" borderId="0" xfId="0" applyNumberFormat="1" applyFill="1"/>
    <xf numFmtId="2" fontId="0" fillId="4" borderId="22" xfId="0" applyNumberFormat="1" applyFill="1" applyBorder="1"/>
    <xf numFmtId="0" fontId="1" fillId="4" borderId="0" xfId="0" applyFont="1" applyFill="1"/>
    <xf numFmtId="4" fontId="4" fillId="4" borderId="0" xfId="0" applyNumberFormat="1" applyFont="1" applyFill="1" applyAlignment="1">
      <alignment horizontal="center"/>
    </xf>
    <xf numFmtId="4" fontId="3" fillId="4" borderId="0" xfId="0" applyNumberFormat="1" applyFont="1" applyFill="1"/>
    <xf numFmtId="9" fontId="3" fillId="4" borderId="0" xfId="1" applyFill="1" applyBorder="1"/>
    <xf numFmtId="0" fontId="3" fillId="4" borderId="0" xfId="0" applyFont="1" applyFill="1"/>
    <xf numFmtId="3" fontId="0" fillId="4" borderId="23" xfId="0" applyNumberFormat="1" applyFill="1" applyBorder="1"/>
    <xf numFmtId="3" fontId="0" fillId="4" borderId="24" xfId="0" applyNumberFormat="1" applyFill="1" applyBorder="1"/>
    <xf numFmtId="0" fontId="0" fillId="4" borderId="24" xfId="0" applyFill="1" applyBorder="1"/>
    <xf numFmtId="9" fontId="0" fillId="4" borderId="24" xfId="0" applyNumberFormat="1" applyFill="1" applyBorder="1"/>
    <xf numFmtId="4" fontId="0" fillId="4" borderId="24" xfId="0" applyNumberFormat="1" applyFill="1" applyBorder="1"/>
    <xf numFmtId="166" fontId="0" fillId="4" borderId="24" xfId="0" applyNumberFormat="1" applyFill="1" applyBorder="1"/>
    <xf numFmtId="2" fontId="0" fillId="4" borderId="25" xfId="0" applyNumberFormat="1" applyFill="1" applyBorder="1"/>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1" xfId="0" applyFont="1" applyBorder="1" applyAlignment="1">
      <alignment horizontal="right" vertical="center" wrapText="1"/>
    </xf>
    <xf numFmtId="0" fontId="1" fillId="0" borderId="55" xfId="0" applyFont="1" applyBorder="1" applyAlignment="1">
      <alignment horizontal="right" vertical="center" wrapText="1"/>
    </xf>
    <xf numFmtId="0" fontId="1" fillId="0" borderId="56" xfId="0" applyFont="1" applyBorder="1" applyAlignment="1">
      <alignment horizontal="right" vertical="center" wrapText="1"/>
    </xf>
    <xf numFmtId="0" fontId="1" fillId="0" borderId="57" xfId="0" applyFont="1" applyBorder="1" applyAlignment="1">
      <alignment horizontal="right" vertical="center" wrapText="1"/>
    </xf>
    <xf numFmtId="0" fontId="0" fillId="0" borderId="6" xfId="0" applyBorder="1" applyAlignment="1">
      <alignment horizontal="right" vertical="center" wrapText="1"/>
    </xf>
    <xf numFmtId="0" fontId="0" fillId="0" borderId="7" xfId="0" applyBorder="1" applyAlignment="1">
      <alignment horizontal="right" vertical="center" wrapText="1"/>
    </xf>
    <xf numFmtId="0" fontId="0" fillId="0" borderId="14" xfId="0"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14" xfId="0" applyFont="1" applyBorder="1" applyAlignment="1">
      <alignment horizontal="right" vertical="center" wrapText="1"/>
    </xf>
  </cellXfs>
  <cellStyles count="3">
    <cellStyle name="Hyperlink" xfId="2" builtinId="8" customBuiltin="1"/>
    <cellStyle name="Normal" xfId="0" builtinId="0" customBuiltin="1"/>
    <cellStyle name="Percent" xfId="1" builtinId="5" customBuiltin="1"/>
  </cellStyles>
  <dxfs count="0"/>
  <tableStyles count="0"/>
  <colors>
    <mruColors>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9412440" count="1">
        <pm:charStyle name="Normal" fontId="0"/>
      </pm:charStyles>
      <pm:colors xmlns:pm="smNativeData" id="1639412440" count="12">
        <pm:color name="Colour 24" rgb="E0FFE0"/>
        <pm:color name="Colour 25" rgb="FFFF9E"/>
        <pm:color name="Colour 26" rgb="FFE0FF"/>
        <pm:color name="Colour 27" rgb="FFFF3D"/>
        <pm:color name="Colour 28" rgb="5C5CFF"/>
        <pm:color name="Colour 29" rgb="9E9EFF"/>
        <pm:color name="Color 70" rgb="D8D8D8"/>
        <pm:color name="Color 69" rgb="E4DFEC"/>
        <pm:color name="Color 33" rgb="8064A2"/>
        <pm:color name="Color 27" rgb="92D050"/>
        <pm:color name="Color 24" rgb="00B050"/>
        <pm:color name="Colour 35" rgb="3DFF3D"/>
      </pm:colors>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Inflation Adjusted Calculator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9347094712645986E-2"/>
          <c:y val="0.11646267641376143"/>
          <c:w val="0.88360939565212304"/>
          <c:h val="0.74181570715633138"/>
        </c:manualLayout>
      </c:layout>
      <c:areaChart>
        <c:grouping val="stacked"/>
        <c:varyColors val="0"/>
        <c:ser>
          <c:idx val="0"/>
          <c:order val="0"/>
          <c:tx>
            <c:strRef>
              <c:f>'Inflation Adjusted Calculator'!$C$28</c:f>
              <c:strCache>
                <c:ptCount val="1"/>
                <c:pt idx="0">
                  <c:v>Expenses </c:v>
                </c:pt>
              </c:strCache>
            </c:strRef>
          </c:tx>
          <c:spPr>
            <a:solidFill>
              <a:srgbClr val="00B0F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numRef>
              <c:f>'The 300 Method'!$B$24:$B$96</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'Inflation Adjusted Calculator'!$C$29:$C$101</c:f>
              <c:numCache>
                <c:formatCode>#,##0_ ;[Red]\-#,##0\ </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0-F2D9-44A6-ABB8-FF27603DD36A}"/>
            </c:ext>
          </c:extLst>
        </c:ser>
        <c:dLbls>
          <c:showLegendKey val="0"/>
          <c:showVal val="0"/>
          <c:showCatName val="0"/>
          <c:showSerName val="0"/>
          <c:showPercent val="0"/>
          <c:showBubbleSize val="0"/>
        </c:dLbls>
        <c:axId val="1552976944"/>
        <c:axId val="1515833744"/>
      </c:areaChart>
      <c:barChart>
        <c:barDir val="col"/>
        <c:grouping val="clustered"/>
        <c:varyColors val="0"/>
        <c:ser>
          <c:idx val="1"/>
          <c:order val="1"/>
          <c:tx>
            <c:strRef>
              <c:f>'Inflation Adjusted Calculator'!$D$28</c:f>
              <c:strCache>
                <c:ptCount val="1"/>
                <c:pt idx="0">
                  <c:v>Investment Growth/Decline</c:v>
                </c:pt>
              </c:strCache>
            </c:strRef>
          </c:tx>
          <c:spPr>
            <a:solidFill>
              <a:schemeClr val="accent3">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56"/>
            <c:invertIfNegative val="0"/>
            <c:bubble3D val="0"/>
            <c:spPr>
              <a:solidFill>
                <a:schemeClr val="accent3">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2D9-44A6-ABB8-FF27603DD36A}"/>
              </c:ext>
            </c:extLst>
          </c:dPt>
          <c:cat>
            <c:numRef>
              <c:f>'Inflation Adjusted Calculator'!$B$29:$B$101</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'Inflation Adjusted Calculator'!$D$29:$D$101</c:f>
              <c:numCache>
                <c:formatCode>#,##0_ ;[Red]\-#,##0\ </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F2D9-44A6-ABB8-FF27603DD36A}"/>
            </c:ext>
          </c:extLst>
        </c:ser>
        <c:dLbls>
          <c:showLegendKey val="0"/>
          <c:showVal val="0"/>
          <c:showCatName val="0"/>
          <c:showSerName val="0"/>
          <c:showPercent val="0"/>
          <c:showBubbleSize val="0"/>
        </c:dLbls>
        <c:gapWidth val="150"/>
        <c:axId val="1552976944"/>
        <c:axId val="1515833744"/>
      </c:barChart>
      <c:catAx>
        <c:axId val="15529769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crossAx val="1515833744"/>
        <c:crosses val="autoZero"/>
        <c:auto val="1"/>
        <c:lblAlgn val="ctr"/>
        <c:lblOffset val="100"/>
        <c:noMultiLvlLbl val="0"/>
      </c:catAx>
      <c:valAx>
        <c:axId val="1515833744"/>
        <c:scaling>
          <c:orientation val="minMax"/>
        </c:scaling>
        <c:delete val="0"/>
        <c:axPos val="l"/>
        <c:majorGridlines>
          <c:spPr>
            <a:ln w="9525" cap="flat" cmpd="sng" algn="ctr">
              <a:solidFill>
                <a:schemeClr val="lt1">
                  <a:lumMod val="95000"/>
                  <a:alpha val="10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crossAx val="1552976944"/>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2000" b="1">
                <a:solidFill>
                  <a:sysClr val="windowText" lastClr="000000"/>
                </a:solidFill>
              </a:rPr>
              <a:t>The 300</a:t>
            </a:r>
            <a:r>
              <a:rPr lang="en-GB" sz="2000" b="1" baseline="0">
                <a:solidFill>
                  <a:sysClr val="windowText" lastClr="000000"/>
                </a:solidFill>
              </a:rPr>
              <a:t> Method</a:t>
            </a:r>
            <a:endParaRPr lang="en-GB" sz="20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9347094712645986E-2"/>
          <c:y val="0.11646267641376143"/>
          <c:w val="0.88360939565212304"/>
          <c:h val="0.74181570715633138"/>
        </c:manualLayout>
      </c:layout>
      <c:areaChart>
        <c:grouping val="stacked"/>
        <c:varyColors val="0"/>
        <c:ser>
          <c:idx val="0"/>
          <c:order val="0"/>
          <c:tx>
            <c:strRef>
              <c:f>'The 300 Method'!$C$23</c:f>
              <c:strCache>
                <c:ptCount val="1"/>
                <c:pt idx="0">
                  <c:v>Expenses Starting Your Chosen Retirement Age</c:v>
                </c:pt>
              </c:strCache>
            </c:strRef>
          </c:tx>
          <c:spPr>
            <a:solidFill>
              <a:srgbClr val="C00000"/>
            </a:solidFill>
            <a:ln>
              <a:noFill/>
            </a:ln>
            <a:effectLst/>
          </c:spPr>
          <c:cat>
            <c:numRef>
              <c:f>'The 300 Method'!$B$24:$B$96</c:f>
              <c:numCache>
                <c:formatCode>General</c:formatCode>
                <c:ptCount val="7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numCache>
            </c:numRef>
          </c:cat>
          <c:val>
            <c:numRef>
              <c:f>'The 300 Method'!$C$24:$C$96</c:f>
              <c:numCache>
                <c:formatCode>#,##0_ ;[Red]\-#,##0\ </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0-058F-4D6B-9ED8-4EAE0A31CE2F}"/>
            </c:ext>
          </c:extLst>
        </c:ser>
        <c:dLbls>
          <c:showLegendKey val="0"/>
          <c:showVal val="0"/>
          <c:showCatName val="0"/>
          <c:showSerName val="0"/>
          <c:showPercent val="0"/>
          <c:showBubbleSize val="0"/>
        </c:dLbls>
        <c:axId val="1552976944"/>
        <c:axId val="1515833744"/>
      </c:areaChart>
      <c:barChart>
        <c:barDir val="col"/>
        <c:grouping val="clustered"/>
        <c:varyColors val="0"/>
        <c:ser>
          <c:idx val="1"/>
          <c:order val="1"/>
          <c:tx>
            <c:strRef>
              <c:f>'The 300 Method'!$D$23</c:f>
              <c:strCache>
                <c:ptCount val="1"/>
                <c:pt idx="0">
                  <c:v>Investment Growth/Decline</c:v>
                </c:pt>
              </c:strCache>
            </c:strRef>
          </c:tx>
          <c:spPr>
            <a:solidFill>
              <a:schemeClr val="accent3"/>
            </a:solidFill>
            <a:ln>
              <a:noFill/>
            </a:ln>
            <a:effectLst/>
          </c:spPr>
          <c:invertIfNegative val="0"/>
          <c:val>
            <c:numRef>
              <c:f>'The 300 Method'!$D$24:$D$96</c:f>
              <c:numCache>
                <c:formatCode>#,##0_ ;[Red]\-#,##0\ </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58F-4D6B-9ED8-4EAE0A31CE2F}"/>
            </c:ext>
          </c:extLst>
        </c:ser>
        <c:dLbls>
          <c:showLegendKey val="0"/>
          <c:showVal val="0"/>
          <c:showCatName val="0"/>
          <c:showSerName val="0"/>
          <c:showPercent val="0"/>
          <c:showBubbleSize val="0"/>
        </c:dLbls>
        <c:gapWidth val="150"/>
        <c:axId val="1552976944"/>
        <c:axId val="1515833744"/>
      </c:barChart>
      <c:catAx>
        <c:axId val="15529769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515833744"/>
        <c:crosses val="autoZero"/>
        <c:auto val="1"/>
        <c:lblAlgn val="ctr"/>
        <c:lblOffset val="100"/>
        <c:noMultiLvlLbl val="0"/>
      </c:catAx>
      <c:valAx>
        <c:axId val="1515833744"/>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552976944"/>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1.png"/><Relationship Id="rId3" Type="http://schemas.openxmlformats.org/officeDocument/2006/relationships/image" Target="../media/image2.svg"/><Relationship Id="rId7" Type="http://schemas.openxmlformats.org/officeDocument/2006/relationships/image" Target="../media/image6.svg"/><Relationship Id="rId12" Type="http://schemas.openxmlformats.org/officeDocument/2006/relationships/image" Target="../media/image10.svg"/><Relationship Id="rId2" Type="http://schemas.openxmlformats.org/officeDocument/2006/relationships/image" Target="../media/image1.png"/><Relationship Id="rId1" Type="http://schemas.openxmlformats.org/officeDocument/2006/relationships/hyperlink" Target="https://elmads.com/?p=3873" TargetMode="External"/><Relationship Id="rId6" Type="http://schemas.openxmlformats.org/officeDocument/2006/relationships/image" Target="../media/image5.png"/><Relationship Id="rId11" Type="http://schemas.openxmlformats.org/officeDocument/2006/relationships/image" Target="../media/image9.png"/><Relationship Id="rId5" Type="http://schemas.openxmlformats.org/officeDocument/2006/relationships/image" Target="../media/image4.svg"/><Relationship Id="rId10" Type="http://schemas.openxmlformats.org/officeDocument/2006/relationships/chart" Target="../charts/chart1.xml"/><Relationship Id="rId4" Type="http://schemas.openxmlformats.org/officeDocument/2006/relationships/image" Target="../media/image3.png"/><Relationship Id="rId9" Type="http://schemas.openxmlformats.org/officeDocument/2006/relationships/image" Target="../media/image8.svg"/><Relationship Id="rId14" Type="http://schemas.openxmlformats.org/officeDocument/2006/relationships/image" Target="../media/image12.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7.png"/><Relationship Id="rId3" Type="http://schemas.openxmlformats.org/officeDocument/2006/relationships/image" Target="../media/image2.svg"/><Relationship Id="rId7" Type="http://schemas.openxmlformats.org/officeDocument/2006/relationships/image" Target="../media/image6.svg"/><Relationship Id="rId12" Type="http://schemas.openxmlformats.org/officeDocument/2006/relationships/image" Target="../media/image12.svg"/><Relationship Id="rId2" Type="http://schemas.openxmlformats.org/officeDocument/2006/relationships/image" Target="../media/image1.png"/><Relationship Id="rId1" Type="http://schemas.openxmlformats.org/officeDocument/2006/relationships/hyperlink" Target="https://elmads.com/?p=2190" TargetMode="External"/><Relationship Id="rId6" Type="http://schemas.openxmlformats.org/officeDocument/2006/relationships/image" Target="../media/image5.png"/><Relationship Id="rId11" Type="http://schemas.openxmlformats.org/officeDocument/2006/relationships/image" Target="../media/image11.png"/><Relationship Id="rId5" Type="http://schemas.openxmlformats.org/officeDocument/2006/relationships/image" Target="../media/image4.svg"/><Relationship Id="rId10" Type="http://schemas.openxmlformats.org/officeDocument/2006/relationships/chart" Target="../charts/chart2.xml"/><Relationship Id="rId4" Type="http://schemas.openxmlformats.org/officeDocument/2006/relationships/image" Target="../media/image3.png"/><Relationship Id="rId9" Type="http://schemas.openxmlformats.org/officeDocument/2006/relationships/image" Target="../media/image10.svg"/><Relationship Id="rId14" Type="http://schemas.openxmlformats.org/officeDocument/2006/relationships/image" Target="../media/image8.svg"/></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464820</xdr:colOff>
      <xdr:row>25</xdr:row>
      <xdr:rowOff>45720</xdr:rowOff>
    </xdr:to>
    <xdr:sp macro="" textlink="">
      <xdr:nvSpPr>
        <xdr:cNvPr id="3" name="Textbox1">
          <a:extLst>
            <a:ext uri="{FF2B5EF4-FFF2-40B4-BE49-F238E27FC236}">
              <a16:creationId xmlns:a16="http://schemas.microsoft.com/office/drawing/2014/main" id="{4CFC1EBF-611F-4B5F-B6BA-6332EC48BB74}"/>
            </a:ext>
          </a:extLst>
        </xdr:cNvPr>
        <xdr:cNvSpPr txBox="1">
          <a:extLst>
            <a:ext uri="smNativeData">
              <pm:smNativeData xmlns:pm="smNativeData" xmlns="" val="SMDATA_11_2HK3YRMAAAAlAAAAEgAAAI8BAAAAkAAAAEgAAACQAAAASAAAAAAAAAAAAAAAAAAAAAEAAABQAAAAAAAAAAAA4D8AAAAAAADgPwAAAAAAAOA/AAAAAAAA4D8AAAAAAADgPwAAAAAAAOA/AAAAAAAA4D8AAAAAAADgPwAAAAAAAOA/AAAAAAAA4D8CAAAAjAAAAAEAAAAAAAAA////AAAAAAAAAAAAAAAAAAAAAAAAAAAAAAAAAAAAAAAAAAAAZAAAAAEAAABAAAAAAAAAAAAAAAAAAAAAAAAAAAAAAAAAAAAAAAAAAAAAAAAAAAAAAAAAAAAAAAAAAAAAAAAAAAAAAAAAAAAAAAAAAAAAAAAAAAAAAAAAAAAAAAAAAAAAFAAAADwAAAAB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GJlcgAMAAAAEAAAAAAAAAAAAAAAAAAAAAAAAAAeAAAAaAAAAAAAAAAAAAAAAAAAAAAAAAAAAAAAECcAABAnAAAAAAAAAAAAAAAAAAAAAAAAAAAAAAAAAAAAAAAAAAAAABQAAAAAAAAAwMD/AAAAAABkAAAAMgAAAAAAAABkAAAAAAAAAH9/fwAKAAAAIQAAADAAAAAsAAAAAwAAAAYAAAAAAAAEDgAAAA4AAADTA/sBwSYAAFkDAAAIJgAA+wwAAAAAAAA="/>
            </a:ext>
          </a:extLst>
        </xdr:cNvSpPr>
      </xdr:nvSpPr>
      <xdr:spPr>
        <a:xfrm>
          <a:off x="5356860" y="533400"/>
          <a:ext cx="8039100" cy="4297680"/>
        </a:xfrm>
        <a:prstGeom prst="rect">
          <a:avLst/>
        </a:prstGeom>
        <a:solidFill>
          <a:schemeClr val="accent1">
            <a:lumMod val="20000"/>
            <a:lumOff val="80000"/>
          </a:schemeClr>
        </a:solidFill>
        <a:ln w="12700" cap="flat">
          <a:solidFill>
            <a:srgbClr val="000000"/>
          </a:solidFill>
          <a:prstDash val="solid"/>
          <a:headEnd type="none" w="med" len="med"/>
          <a:tailEnd type="none" w="med" len="med"/>
        </a:ln>
        <a:effectLst/>
      </xdr:spPr>
      <xdr:txBody>
        <a:bodyPr spcFirstLastPara="1" vertOverflow="clip" horzOverflow="clip" wrap="square" anchor="t" upright="1"/>
        <a:lstStyle/>
        <a:p>
          <a:r>
            <a:rPr lang="en-GB" sz="1100" b="1">
              <a:effectLst/>
              <a:latin typeface="+mn-lt"/>
              <a:ea typeface="+mn-ea"/>
              <a:cs typeface="+mn-cs"/>
            </a:rPr>
            <a:t>NOTE:</a:t>
          </a:r>
        </a:p>
        <a:p>
          <a:endParaRPr lang="en-GB" sz="1100">
            <a:effectLst/>
            <a:latin typeface="+mn-lt"/>
            <a:ea typeface="+mn-ea"/>
            <a:cs typeface="+mn-cs"/>
          </a:endParaRPr>
        </a:p>
        <a:p>
          <a:r>
            <a:rPr lang="en-GB" sz="1100">
              <a:effectLst/>
              <a:latin typeface="+mn-lt"/>
              <a:ea typeface="+mn-ea"/>
              <a:cs typeface="+mn-cs"/>
            </a:rPr>
            <a:t>-</a:t>
          </a:r>
          <a:r>
            <a:rPr lang="en-GB" sz="1100" b="1">
              <a:solidFill>
                <a:schemeClr val="accent3"/>
              </a:solidFill>
              <a:effectLst/>
              <a:latin typeface="+mn-lt"/>
              <a:ea typeface="+mn-ea"/>
              <a:cs typeface="+mn-cs"/>
            </a:rPr>
            <a:t>Green cells </a:t>
          </a:r>
          <a:r>
            <a:rPr lang="en-GB" sz="1100">
              <a:effectLst/>
              <a:latin typeface="+mn-lt"/>
              <a:ea typeface="+mn-ea"/>
              <a:cs typeface="+mn-cs"/>
            </a:rPr>
            <a:t>are the only ones where you need to enter your data.</a:t>
          </a:r>
        </a:p>
        <a:p>
          <a:endParaRPr lang="en-GB" sz="1100">
            <a:effectLst/>
            <a:latin typeface="+mn-lt"/>
            <a:ea typeface="+mn-ea"/>
            <a:cs typeface="+mn-cs"/>
          </a:endParaRPr>
        </a:p>
        <a:p>
          <a:r>
            <a:rPr lang="en-GB" sz="1100">
              <a:effectLst/>
              <a:latin typeface="+mn-lt"/>
              <a:ea typeface="+mn-ea"/>
              <a:cs typeface="+mn-cs"/>
            </a:rPr>
            <a:t>-</a:t>
          </a:r>
          <a:r>
            <a:rPr lang="en-GB" sz="1100" b="1">
              <a:effectLst/>
              <a:latin typeface="+mn-lt"/>
              <a:ea typeface="+mn-ea"/>
              <a:cs typeface="+mn-cs"/>
            </a:rPr>
            <a:t>Transparent cells</a:t>
          </a:r>
          <a:r>
            <a:rPr lang="en-GB" sz="1100">
              <a:effectLst/>
              <a:latin typeface="+mn-lt"/>
              <a:ea typeface="+mn-ea"/>
              <a:cs typeface="+mn-cs"/>
            </a:rPr>
            <a:t> are the calculated answers based on your data.</a:t>
          </a:r>
        </a:p>
        <a:p>
          <a:endParaRPr lang="en-GB" sz="1100">
            <a:effectLst/>
            <a:latin typeface="+mn-lt"/>
            <a:ea typeface="+mn-ea"/>
            <a:cs typeface="+mn-cs"/>
          </a:endParaRPr>
        </a:p>
        <a:p>
          <a:r>
            <a:rPr lang="en-GB" sz="1100">
              <a:effectLst/>
              <a:latin typeface="+mn-lt"/>
              <a:ea typeface="+mn-ea"/>
              <a:cs typeface="+mn-cs"/>
            </a:rPr>
            <a:t>-</a:t>
          </a:r>
          <a:r>
            <a:rPr lang="en-GB" sz="1100" b="1">
              <a:effectLst/>
              <a:latin typeface="+mn-lt"/>
              <a:ea typeface="+mn-ea"/>
              <a:cs typeface="+mn-cs"/>
            </a:rPr>
            <a:t>1st boxed cells</a:t>
          </a:r>
          <a:r>
            <a:rPr lang="en-GB" sz="1100">
              <a:effectLst/>
              <a:latin typeface="+mn-lt"/>
              <a:ea typeface="+mn-ea"/>
              <a:cs typeface="+mn-cs"/>
            </a:rPr>
            <a:t> are to calculate your "Yearly Inlfation Adjusted Expenses upon 1st year of retirement."</a:t>
          </a:r>
        </a:p>
        <a:p>
          <a:endParaRPr lang="en-GB" sz="1100">
            <a:effectLst/>
            <a:latin typeface="+mn-lt"/>
            <a:ea typeface="+mn-ea"/>
            <a:cs typeface="+mn-cs"/>
          </a:endParaRPr>
        </a:p>
        <a:p>
          <a:r>
            <a:rPr lang="en-GB" sz="1100">
              <a:effectLst/>
              <a:latin typeface="+mn-lt"/>
              <a:ea typeface="+mn-ea"/>
              <a:cs typeface="+mn-cs"/>
            </a:rPr>
            <a:t>-</a:t>
          </a:r>
          <a:r>
            <a:rPr lang="en-GB" sz="1100" b="1">
              <a:effectLst/>
              <a:latin typeface="+mn-lt"/>
              <a:ea typeface="+mn-ea"/>
              <a:cs typeface="+mn-cs"/>
            </a:rPr>
            <a:t>2nd boxed cell</a:t>
          </a:r>
          <a:r>
            <a:rPr lang="en-GB" sz="1100">
              <a:effectLst/>
              <a:latin typeface="+mn-lt"/>
              <a:ea typeface="+mn-ea"/>
              <a:cs typeface="+mn-cs"/>
            </a:rPr>
            <a:t> is to come up with your "Goal Retirement Savings Pot" &amp; "Number of years that your pot will sustain your lifestyle."</a:t>
          </a:r>
        </a:p>
        <a:p>
          <a:endParaRPr lang="en-GB" sz="1100">
            <a:effectLst/>
            <a:latin typeface="+mn-lt"/>
            <a:ea typeface="+mn-ea"/>
            <a:cs typeface="+mn-cs"/>
          </a:endParaRPr>
        </a:p>
        <a:p>
          <a:r>
            <a:rPr lang="en-GB" sz="1100">
              <a:effectLst/>
              <a:latin typeface="+mn-lt"/>
              <a:ea typeface="+mn-ea"/>
              <a:cs typeface="+mn-cs"/>
            </a:rPr>
            <a:t>-</a:t>
          </a:r>
          <a:r>
            <a:rPr lang="en-GB" sz="1100" b="1">
              <a:effectLst/>
              <a:latin typeface="+mn-lt"/>
              <a:ea typeface="+mn-ea"/>
              <a:cs typeface="+mn-cs"/>
            </a:rPr>
            <a:t>3rd boxed cells</a:t>
          </a:r>
          <a:r>
            <a:rPr lang="en-GB" sz="1100">
              <a:effectLst/>
              <a:latin typeface="+mn-lt"/>
              <a:ea typeface="+mn-ea"/>
              <a:cs typeface="+mn-cs"/>
            </a:rPr>
            <a:t> are for the "Amount of money you need to invest per month to reach your retirement savings pot, from now to the age of your retirement."</a:t>
          </a:r>
        </a:p>
        <a:p>
          <a:pPr algn="l" defTabSz="360045" rtl="0">
            <a:defRPr sz="1000"/>
          </a:pPr>
          <a:endParaRPr sz="1100"/>
        </a:p>
        <a:p>
          <a:pPr algn="l" defTabSz="360045" rtl="0">
            <a:defRPr sz="1000"/>
          </a:pPr>
          <a:r>
            <a:rPr lang="en-gb" sz="1100" b="0" i="0" u="none" strike="noStrike" kern="100" baseline="0">
              <a:solidFill>
                <a:srgbClr val="000000"/>
              </a:solidFill>
              <a:latin typeface="Arial" pitchFamily="2" charset="0"/>
              <a:ea typeface="SimSun" charset="0"/>
              <a:cs typeface="Times New Roman" pitchFamily="1" charset="0"/>
            </a:rPr>
            <a:t>To guide you further with this, </a:t>
          </a:r>
          <a:r>
            <a:rPr lang="en-gb" sz="1100" b="1" i="0" u="sng" strike="noStrike" kern="100" baseline="0">
              <a:solidFill>
                <a:srgbClr val="000000"/>
              </a:solidFill>
              <a:latin typeface="Arial" pitchFamily="2" charset="0"/>
              <a:ea typeface="SimSun" charset="0"/>
              <a:cs typeface="Times New Roman" pitchFamily="1" charset="0"/>
            </a:rPr>
            <a:t>see my blog @ </a:t>
          </a:r>
          <a:r>
            <a:rPr lang="en-gb" sz="1100" b="1" i="0" u="sng" strike="noStrike" kern="100" baseline="0">
              <a:solidFill>
                <a:srgbClr val="0000FF"/>
              </a:solidFill>
              <a:latin typeface="Arial" pitchFamily="2" charset="0"/>
              <a:ea typeface="SimSun" charset="0"/>
              <a:cs typeface="Times New Roman" pitchFamily="1" charset="0"/>
              <a:hlinkClick xmlns:r="http://schemas.openxmlformats.org/officeDocument/2006/relationships" r:id="rId1"/>
            </a:rPr>
            <a:t>www.elmads.com/Inflationadjustedcalculator</a:t>
          </a:r>
          <a:r>
            <a:rPr lang="en-gb" sz="1100" b="0" i="0" u="none" strike="noStrike" kern="100" baseline="0">
              <a:solidFill>
                <a:srgbClr val="000000"/>
              </a:solidFill>
              <a:latin typeface="Arial" pitchFamily="2" charset="0"/>
              <a:ea typeface="SimSun" charset="0"/>
              <a:cs typeface="Times New Roman" pitchFamily="1" charset="0"/>
            </a:rPr>
            <a:t> </a:t>
          </a:r>
          <a:r>
            <a:rPr lang="en-GB" sz="1100"/>
            <a:t>where I explain each cell and what things to consider so that you can arrive at your most realistic personal retirement savings pot.</a:t>
          </a:r>
        </a:p>
        <a:p>
          <a:pPr algn="l" defTabSz="360045" rtl="0">
            <a:defRPr sz="1000"/>
          </a:pPr>
          <a:endParaRPr lang="en-GB" sz="1100" b="0" i="0" u="none" strike="noStrike" kern="100" baseline="0">
            <a:solidFill>
              <a:srgbClr val="000000"/>
            </a:solidFill>
            <a:latin typeface="Arial" pitchFamily="2" charset="0"/>
            <a:ea typeface="SimSun" charset="0"/>
            <a:cs typeface="Times New Roman" pitchFamily="1" charset="0"/>
          </a:endParaRPr>
        </a:p>
        <a:p>
          <a:r>
            <a:rPr lang="en-GB" sz="1100" b="1">
              <a:effectLst/>
              <a:latin typeface="+mn-lt"/>
              <a:ea typeface="+mn-ea"/>
              <a:cs typeface="+mn-cs"/>
            </a:rPr>
            <a:t>ADVANTAGE:</a:t>
          </a:r>
          <a:endParaRPr lang="en-GB" sz="1100">
            <a:effectLst/>
            <a:latin typeface="+mn-lt"/>
            <a:ea typeface="+mn-ea"/>
            <a:cs typeface="+mn-cs"/>
          </a:endParaRPr>
        </a:p>
        <a:p>
          <a:r>
            <a:rPr lang="en-GB" sz="1100">
              <a:effectLst/>
              <a:latin typeface="+mn-lt"/>
              <a:ea typeface="+mn-ea"/>
              <a:cs typeface="+mn-cs"/>
            </a:rPr>
            <a:t>It takes into account the effect of inflation on your current spending. It gives a snapshot of our possible survival number. This is based on your current lifestyle expenses, adjusted for future inflation, and the number of years you will be sustaining your life from your first year of retirement until the age you think you will still be living.</a:t>
          </a:r>
        </a:p>
        <a:p>
          <a:endParaRPr lang="en-GB" sz="1100">
            <a:effectLst/>
            <a:latin typeface="+mn-lt"/>
            <a:ea typeface="+mn-ea"/>
            <a:cs typeface="+mn-cs"/>
          </a:endParaRPr>
        </a:p>
        <a:p>
          <a:r>
            <a:rPr lang="en-GB" sz="1100" b="1">
              <a:effectLst/>
              <a:latin typeface="+mn-lt"/>
              <a:ea typeface="+mn-ea"/>
              <a:cs typeface="+mn-cs"/>
            </a:rPr>
            <a:t>DISADVANTAGE:</a:t>
          </a:r>
          <a:endParaRPr lang="en-GB" sz="1100">
            <a:effectLst/>
            <a:latin typeface="+mn-lt"/>
            <a:ea typeface="+mn-ea"/>
            <a:cs typeface="+mn-cs"/>
          </a:endParaRPr>
        </a:p>
        <a:p>
          <a:r>
            <a:rPr lang="en-GB" sz="1100">
              <a:effectLst/>
              <a:latin typeface="+mn-lt"/>
              <a:ea typeface="+mn-ea"/>
              <a:cs typeface="+mn-cs"/>
            </a:rPr>
            <a:t>A l</a:t>
          </a:r>
          <a:r>
            <a:rPr lang="en-GB"/>
            <a:t>ot of variables are not included to make a near-comprehensive assumption about our survival number. Variables such as income, the increase in your income, the additional costs of having a child, the ability to save or invest depending on your income and expenses, and others</a:t>
          </a:r>
          <a:endParaRPr lang="en-gb" sz="1100" b="0" i="0" u="none" strike="noStrike" kern="100" baseline="0">
            <a:solidFill>
              <a:srgbClr val="000000"/>
            </a:solidFill>
            <a:latin typeface="Arial" pitchFamily="2" charset="0"/>
            <a:ea typeface="SimSun" charset="0"/>
            <a:cs typeface="Times New Roman" pitchFamily="1" charset="0"/>
          </a:endParaRPr>
        </a:p>
      </xdr:txBody>
    </xdr:sp>
    <xdr:clientData/>
  </xdr:twoCellAnchor>
  <xdr:twoCellAnchor editAs="oneCell">
    <xdr:from>
      <xdr:col>1</xdr:col>
      <xdr:colOff>114300</xdr:colOff>
      <xdr:row>3</xdr:row>
      <xdr:rowOff>0</xdr:rowOff>
    </xdr:from>
    <xdr:to>
      <xdr:col>1</xdr:col>
      <xdr:colOff>457200</xdr:colOff>
      <xdr:row>5</xdr:row>
      <xdr:rowOff>7620</xdr:rowOff>
    </xdr:to>
    <xdr:pic>
      <xdr:nvPicPr>
        <xdr:cNvPr id="4" name="Graphic 3" descr="Flying Money with solid fill">
          <a:extLst>
            <a:ext uri="{FF2B5EF4-FFF2-40B4-BE49-F238E27FC236}">
              <a16:creationId xmlns:a16="http://schemas.microsoft.com/office/drawing/2014/main" id="{39425B84-277C-4CE5-A786-0624B8142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0600" y="533400"/>
          <a:ext cx="342900" cy="342900"/>
        </a:xfrm>
        <a:prstGeom prst="rect">
          <a:avLst/>
        </a:prstGeom>
      </xdr:spPr>
    </xdr:pic>
    <xdr:clientData/>
  </xdr:twoCellAnchor>
  <xdr:twoCellAnchor editAs="oneCell">
    <xdr:from>
      <xdr:col>1</xdr:col>
      <xdr:colOff>60960</xdr:colOff>
      <xdr:row>5</xdr:row>
      <xdr:rowOff>91440</xdr:rowOff>
    </xdr:from>
    <xdr:to>
      <xdr:col>1</xdr:col>
      <xdr:colOff>411480</xdr:colOff>
      <xdr:row>7</xdr:row>
      <xdr:rowOff>106680</xdr:rowOff>
    </xdr:to>
    <xdr:pic>
      <xdr:nvPicPr>
        <xdr:cNvPr id="5" name="Graphic 4" descr="Hourglass 60% with solid fill">
          <a:extLst>
            <a:ext uri="{FF2B5EF4-FFF2-40B4-BE49-F238E27FC236}">
              <a16:creationId xmlns:a16="http://schemas.microsoft.com/office/drawing/2014/main" id="{A16999FB-6CB3-4997-99CC-57D470F94A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37260" y="960120"/>
          <a:ext cx="350520" cy="350520"/>
        </a:xfrm>
        <a:prstGeom prst="rect">
          <a:avLst/>
        </a:prstGeom>
      </xdr:spPr>
    </xdr:pic>
    <xdr:clientData/>
  </xdr:twoCellAnchor>
  <xdr:twoCellAnchor editAs="oneCell">
    <xdr:from>
      <xdr:col>0</xdr:col>
      <xdr:colOff>838200</xdr:colOff>
      <xdr:row>16</xdr:row>
      <xdr:rowOff>160020</xdr:rowOff>
    </xdr:from>
    <xdr:to>
      <xdr:col>1</xdr:col>
      <xdr:colOff>502920</xdr:colOff>
      <xdr:row>18</xdr:row>
      <xdr:rowOff>30480</xdr:rowOff>
    </xdr:to>
    <xdr:pic>
      <xdr:nvPicPr>
        <xdr:cNvPr id="6" name="Graphic 5" descr="Aspiration with solid fill">
          <a:extLst>
            <a:ext uri="{FF2B5EF4-FFF2-40B4-BE49-F238E27FC236}">
              <a16:creationId xmlns:a16="http://schemas.microsoft.com/office/drawing/2014/main" id="{477F6E27-577E-4CD0-BF7F-01B13859672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838200" y="2903220"/>
          <a:ext cx="541020" cy="541020"/>
        </a:xfrm>
        <a:prstGeom prst="rect">
          <a:avLst/>
        </a:prstGeom>
      </xdr:spPr>
    </xdr:pic>
    <xdr:clientData/>
  </xdr:twoCellAnchor>
  <xdr:twoCellAnchor>
    <xdr:from>
      <xdr:col>0</xdr:col>
      <xdr:colOff>609598</xdr:colOff>
      <xdr:row>194</xdr:row>
      <xdr:rowOff>27709</xdr:rowOff>
    </xdr:from>
    <xdr:to>
      <xdr:col>13</xdr:col>
      <xdr:colOff>860611</xdr:colOff>
      <xdr:row>204</xdr:row>
      <xdr:rowOff>0</xdr:rowOff>
    </xdr:to>
    <xdr:sp macro="" textlink="">
      <xdr:nvSpPr>
        <xdr:cNvPr id="8" name="TextBox 7">
          <a:extLst>
            <a:ext uri="{FF2B5EF4-FFF2-40B4-BE49-F238E27FC236}">
              <a16:creationId xmlns:a16="http://schemas.microsoft.com/office/drawing/2014/main" id="{F73E8D12-6877-4EA3-8DA2-83DE48AFF72C}"/>
            </a:ext>
          </a:extLst>
        </xdr:cNvPr>
        <xdr:cNvSpPr txBox="1"/>
      </xdr:nvSpPr>
      <xdr:spPr>
        <a:xfrm>
          <a:off x="609598" y="32923249"/>
          <a:ext cx="13616493" cy="1648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t>Please don't change what is typed in the cells below. It contains the formulas in the tabular graph above.</a:t>
          </a:r>
        </a:p>
        <a:p>
          <a:r>
            <a:rPr lang="en-GB" sz="3200"/>
            <a:t>Thank you!</a:t>
          </a:r>
          <a:endParaRPr lang="en-GB" sz="3000"/>
        </a:p>
      </xdr:txBody>
    </xdr:sp>
    <xdr:clientData/>
  </xdr:twoCellAnchor>
  <xdr:twoCellAnchor editAs="oneCell">
    <xdr:from>
      <xdr:col>7</xdr:col>
      <xdr:colOff>190501</xdr:colOff>
      <xdr:row>56</xdr:row>
      <xdr:rowOff>84795</xdr:rowOff>
    </xdr:from>
    <xdr:to>
      <xdr:col>7</xdr:col>
      <xdr:colOff>998220</xdr:colOff>
      <xdr:row>66</xdr:row>
      <xdr:rowOff>91440</xdr:rowOff>
    </xdr:to>
    <xdr:pic>
      <xdr:nvPicPr>
        <xdr:cNvPr id="10" name="Graphic 9" descr="Woman wearing a suit">
          <a:extLst>
            <a:ext uri="{FF2B5EF4-FFF2-40B4-BE49-F238E27FC236}">
              <a16:creationId xmlns:a16="http://schemas.microsoft.com/office/drawing/2014/main" id="{9B5019F0-00EE-45F5-A853-109C3BD722B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6629401" y="10341315"/>
          <a:ext cx="807719" cy="1698285"/>
        </a:xfrm>
        <a:prstGeom prst="rect">
          <a:avLst/>
        </a:prstGeom>
      </xdr:spPr>
    </xdr:pic>
    <xdr:clientData/>
  </xdr:twoCellAnchor>
  <xdr:twoCellAnchor>
    <xdr:from>
      <xdr:col>0</xdr:col>
      <xdr:colOff>609598</xdr:colOff>
      <xdr:row>193</xdr:row>
      <xdr:rowOff>27709</xdr:rowOff>
    </xdr:from>
    <xdr:to>
      <xdr:col>13</xdr:col>
      <xdr:colOff>860611</xdr:colOff>
      <xdr:row>203</xdr:row>
      <xdr:rowOff>0</xdr:rowOff>
    </xdr:to>
    <xdr:sp macro="" textlink="">
      <xdr:nvSpPr>
        <xdr:cNvPr id="11" name="TextBox 10">
          <a:extLst>
            <a:ext uri="{FF2B5EF4-FFF2-40B4-BE49-F238E27FC236}">
              <a16:creationId xmlns:a16="http://schemas.microsoft.com/office/drawing/2014/main" id="{3F8EF829-3910-421E-A41F-CFDC96837D6B}"/>
            </a:ext>
          </a:extLst>
        </xdr:cNvPr>
        <xdr:cNvSpPr txBox="1"/>
      </xdr:nvSpPr>
      <xdr:spPr>
        <a:xfrm>
          <a:off x="609598" y="32923249"/>
          <a:ext cx="13616493" cy="1648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t>Please don't change what is typed in the cells below. It contains the formulas in the tabular graph above.</a:t>
          </a:r>
        </a:p>
        <a:p>
          <a:r>
            <a:rPr lang="en-GB" sz="3200"/>
            <a:t>Thank you!</a:t>
          </a:r>
          <a:endParaRPr lang="en-GB" sz="3000"/>
        </a:p>
      </xdr:txBody>
    </xdr:sp>
    <xdr:clientData/>
  </xdr:twoCellAnchor>
  <xdr:twoCellAnchor>
    <xdr:from>
      <xdr:col>6</xdr:col>
      <xdr:colOff>0</xdr:colOff>
      <xdr:row>27</xdr:row>
      <xdr:rowOff>0</xdr:rowOff>
    </xdr:from>
    <xdr:to>
      <xdr:col>13</xdr:col>
      <xdr:colOff>480060</xdr:colOff>
      <xdr:row>50</xdr:row>
      <xdr:rowOff>45720</xdr:rowOff>
    </xdr:to>
    <xdr:graphicFrame macro="">
      <xdr:nvGraphicFramePr>
        <xdr:cNvPr id="12" name="Chart 11">
          <a:extLst>
            <a:ext uri="{FF2B5EF4-FFF2-40B4-BE49-F238E27FC236}">
              <a16:creationId xmlns:a16="http://schemas.microsoft.com/office/drawing/2014/main" id="{B0F73E0F-2FBF-4B42-9755-B9EDF5D7D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53340</xdr:colOff>
      <xdr:row>22</xdr:row>
      <xdr:rowOff>22860</xdr:rowOff>
    </xdr:from>
    <xdr:to>
      <xdr:col>1</xdr:col>
      <xdr:colOff>480060</xdr:colOff>
      <xdr:row>24</xdr:row>
      <xdr:rowOff>114300</xdr:rowOff>
    </xdr:to>
    <xdr:pic>
      <xdr:nvPicPr>
        <xdr:cNvPr id="14" name="Graphic 13" descr="Piggy Bank with solid fill">
          <a:extLst>
            <a:ext uri="{FF2B5EF4-FFF2-40B4-BE49-F238E27FC236}">
              <a16:creationId xmlns:a16="http://schemas.microsoft.com/office/drawing/2014/main" id="{2DC7FFE0-A971-497C-B8FA-5836F88D1B69}"/>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929640" y="4305300"/>
          <a:ext cx="426720" cy="426720"/>
        </a:xfrm>
        <a:prstGeom prst="rect">
          <a:avLst/>
        </a:prstGeom>
      </xdr:spPr>
    </xdr:pic>
    <xdr:clientData/>
  </xdr:twoCellAnchor>
  <xdr:twoCellAnchor editAs="oneCell">
    <xdr:from>
      <xdr:col>12</xdr:col>
      <xdr:colOff>594360</xdr:colOff>
      <xdr:row>3</xdr:row>
      <xdr:rowOff>0</xdr:rowOff>
    </xdr:from>
    <xdr:to>
      <xdr:col>13</xdr:col>
      <xdr:colOff>335280</xdr:colOff>
      <xdr:row>7</xdr:row>
      <xdr:rowOff>152400</xdr:rowOff>
    </xdr:to>
    <xdr:pic>
      <xdr:nvPicPr>
        <xdr:cNvPr id="15" name="Graphic 14" descr="Postit Notes with solid fill">
          <a:extLst>
            <a:ext uri="{FF2B5EF4-FFF2-40B4-BE49-F238E27FC236}">
              <a16:creationId xmlns:a16="http://schemas.microsoft.com/office/drawing/2014/main" id="{30E9E77D-EC51-42FF-B63E-5BA8C5D0A3C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2443460" y="533400"/>
          <a:ext cx="822960"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609598</xdr:colOff>
      <xdr:row>188</xdr:row>
      <xdr:rowOff>27709</xdr:rowOff>
    </xdr:from>
    <xdr:to>
      <xdr:col>13</xdr:col>
      <xdr:colOff>860611</xdr:colOff>
      <xdr:row>198</xdr:row>
      <xdr:rowOff>0</xdr:rowOff>
    </xdr:to>
    <xdr:sp macro="" textlink="">
      <xdr:nvSpPr>
        <xdr:cNvPr id="4" name="TextBox 3">
          <a:extLst>
            <a:ext uri="{FF2B5EF4-FFF2-40B4-BE49-F238E27FC236}">
              <a16:creationId xmlns:a16="http://schemas.microsoft.com/office/drawing/2014/main" id="{B64352A2-ABAB-B23D-0852-5136606AA1EF}"/>
            </a:ext>
          </a:extLst>
        </xdr:cNvPr>
        <xdr:cNvSpPr txBox="1"/>
      </xdr:nvSpPr>
      <xdr:spPr>
        <a:xfrm>
          <a:off x="609598" y="33609497"/>
          <a:ext cx="11734801" cy="1675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t>Please don't change what is typed in the cells below. It contains the formulas in the tabular graph above.</a:t>
          </a:r>
        </a:p>
        <a:p>
          <a:r>
            <a:rPr lang="en-GB" sz="3200"/>
            <a:t>Thank you!</a:t>
          </a:r>
          <a:endParaRPr lang="en-GB" sz="3000"/>
        </a:p>
      </xdr:txBody>
    </xdr:sp>
    <xdr:clientData/>
  </xdr:twoCellAnchor>
  <xdr:twoCellAnchor>
    <xdr:from>
      <xdr:col>6</xdr:col>
      <xdr:colOff>1</xdr:colOff>
      <xdr:row>2</xdr:row>
      <xdr:rowOff>0</xdr:rowOff>
    </xdr:from>
    <xdr:to>
      <xdr:col>13</xdr:col>
      <xdr:colOff>152401</xdr:colOff>
      <xdr:row>20</xdr:row>
      <xdr:rowOff>33170</xdr:rowOff>
    </xdr:to>
    <xdr:sp macro="" textlink="">
      <xdr:nvSpPr>
        <xdr:cNvPr id="3" name="Textbox1">
          <a:hlinkClick xmlns:r="http://schemas.openxmlformats.org/officeDocument/2006/relationships" r:id="rId1"/>
          <a:extLst>
            <a:ext uri="{FF2B5EF4-FFF2-40B4-BE49-F238E27FC236}">
              <a16:creationId xmlns:a16="http://schemas.microsoft.com/office/drawing/2014/main" id="{CF1E6FDB-09DB-4060-8BFE-FA01D97AB9A4}"/>
            </a:ext>
          </a:extLst>
        </xdr:cNvPr>
        <xdr:cNvSpPr txBox="1">
          <a:extLst>
            <a:ext uri="smNativeData">
              <pm:smNativeData xmlns:pm="smNativeData" xmlns="" val="SMDATA_11_2HK3YRMAAAAlAAAAEgAAAI8BAAAAkAAAAEgAAACQAAAASAAAAAAAAAAAAAAAAAAAAAEAAABQAAAAAAAAAAAA4D8AAAAAAADgPwAAAAAAAOA/AAAAAAAA4D8AAAAAAADgPwAAAAAAAOA/AAAAAAAA4D8AAAAAAADgPwAAAAAAAOA/AAAAAAAA4D8CAAAAjAAAAAEAAAAAAAAA////AAAAAAAAAAAAAAAAAAAAAAAAAAAAAAAAAAAAAAAAAAAAZAAAAAEAAABAAAAAAAAAAAAAAAAAAAAAAAAAAAAAAAAAAAAAAAAAAAAAAAAAAAAAAAAAAAAAAAAAAAAAAAAAAAAAAAAAAAAAAAAAAAAAAAAAAAAAAAAAAAAAAAAAAAAAFAAAADwAAAAB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AAAAAAMAAAAEAAAAAAAAAAAAAAAAAAAAAAAAAAeAAAAaAAAAAAAAAAAAAAAAAAAAAAAAAAAAAAAECcAABAnAAAAAAAAAAAAAAAAAAAAAAAAAAAAAAAAAAAAAAAAAAAAABQAAAAAAAAAwMD/AAAAAABkAAAAMgAAAAAAAABkAAAAAAAAAH9/fwAKAAAAIQAAADAAAAAsAAAAAwAAAAYAAAAAAAAEEgAAAA8AAACbAjgAwSYAAFkDAAAFJgAAKBEAAAAAAAA="/>
            </a:ext>
          </a:extLst>
        </xdr:cNvSpPr>
      </xdr:nvSpPr>
      <xdr:spPr>
        <a:xfrm>
          <a:off x="6202681" y="335280"/>
          <a:ext cx="7787640" cy="3706010"/>
        </a:xfrm>
        <a:prstGeom prst="rect">
          <a:avLst/>
        </a:prstGeom>
        <a:solidFill>
          <a:schemeClr val="bg1">
            <a:lumMod val="95000"/>
          </a:schemeClr>
        </a:solidFill>
        <a:ln w="12700" cap="flat">
          <a:solidFill>
            <a:srgbClr val="000000"/>
          </a:solidFill>
          <a:prstDash val="solid"/>
          <a:headEnd type="none" w="med" len="med"/>
          <a:tailEnd type="none" w="med" len="med"/>
        </a:ln>
        <a:effectLst/>
      </xdr:spPr>
      <xdr:txBody>
        <a:bodyPr spcFirstLastPara="1" vertOverflow="clip" horzOverflow="clip" wrap="square" anchor="t" upright="1"/>
        <a:lstStyle/>
        <a:p>
          <a:pPr algn="l" defTabSz="360045" rtl="0">
            <a:defRPr sz="1000"/>
          </a:pPr>
          <a:r>
            <a:rPr lang="en-gb" sz="1000" b="1" i="0" u="none" strike="noStrike" kern="100" baseline="0">
              <a:solidFill>
                <a:srgbClr val="000000"/>
              </a:solidFill>
              <a:latin typeface="Arial" pitchFamily="2" charset="0"/>
              <a:ea typeface="SimSun" charset="0"/>
              <a:cs typeface="Times New Roman" pitchFamily="1" charset="0"/>
            </a:rPr>
            <a:t>NOTE: </a:t>
          </a:r>
        </a:p>
        <a:p>
          <a:pPr algn="l" defTabSz="360045" rtl="0">
            <a:defRPr sz="1000"/>
          </a:pPr>
          <a:endParaRPr lang="en-gb" sz="1000" b="0" i="0" u="none" strike="noStrike" kern="100" baseline="0">
            <a:solidFill>
              <a:srgbClr val="000000"/>
            </a:solidFill>
            <a:latin typeface="Arial" pitchFamily="2" charset="0"/>
            <a:ea typeface="SimSun" charset="0"/>
            <a:cs typeface="Times New Roman" pitchFamily="1" charset="0"/>
          </a:endParaRPr>
        </a:p>
        <a:p>
          <a:r>
            <a:rPr lang="en-GB" sz="1000">
              <a:effectLst/>
              <a:latin typeface="+mn-lt"/>
              <a:ea typeface="+mn-ea"/>
              <a:cs typeface="+mn-cs"/>
            </a:rPr>
            <a:t>-</a:t>
          </a:r>
          <a:r>
            <a:rPr lang="en-GB" sz="1000" b="1">
              <a:solidFill>
                <a:schemeClr val="accent3"/>
              </a:solidFill>
              <a:effectLst/>
              <a:latin typeface="+mn-lt"/>
              <a:ea typeface="+mn-ea"/>
              <a:cs typeface="+mn-cs"/>
            </a:rPr>
            <a:t>Green cells</a:t>
          </a:r>
          <a:r>
            <a:rPr lang="en-GB" sz="1000">
              <a:solidFill>
                <a:schemeClr val="accent3"/>
              </a:solidFill>
              <a:effectLst/>
              <a:latin typeface="+mn-lt"/>
              <a:ea typeface="+mn-ea"/>
              <a:cs typeface="+mn-cs"/>
            </a:rPr>
            <a:t> </a:t>
          </a:r>
          <a:r>
            <a:rPr lang="en-GB" sz="1000">
              <a:effectLst/>
              <a:latin typeface="+mn-lt"/>
              <a:ea typeface="+mn-ea"/>
              <a:cs typeface="+mn-cs"/>
            </a:rPr>
            <a:t>are the only ones where you need to enter your data.</a:t>
          </a:r>
        </a:p>
        <a:p>
          <a:endParaRPr lang="en-GB" sz="1000">
            <a:effectLst/>
            <a:latin typeface="+mn-lt"/>
            <a:ea typeface="+mn-ea"/>
            <a:cs typeface="+mn-cs"/>
          </a:endParaRPr>
        </a:p>
        <a:p>
          <a:r>
            <a:rPr lang="en-GB" sz="1000">
              <a:effectLst/>
              <a:latin typeface="+mn-lt"/>
              <a:ea typeface="+mn-ea"/>
              <a:cs typeface="+mn-cs"/>
            </a:rPr>
            <a:t>-</a:t>
          </a:r>
          <a:r>
            <a:rPr lang="en-GB" sz="1000" b="1">
              <a:effectLst/>
              <a:latin typeface="+mn-lt"/>
              <a:ea typeface="+mn-ea"/>
              <a:cs typeface="+mn-cs"/>
            </a:rPr>
            <a:t>Transparent cells</a:t>
          </a:r>
          <a:r>
            <a:rPr lang="en-GB" sz="1000">
              <a:effectLst/>
              <a:latin typeface="+mn-lt"/>
              <a:ea typeface="+mn-ea"/>
              <a:cs typeface="+mn-cs"/>
            </a:rPr>
            <a:t> are the calculated answers based on your data.</a:t>
          </a:r>
        </a:p>
        <a:p>
          <a:endParaRPr lang="en-GB" sz="1000">
            <a:effectLst/>
            <a:latin typeface="+mn-lt"/>
            <a:ea typeface="+mn-ea"/>
            <a:cs typeface="+mn-cs"/>
          </a:endParaRPr>
        </a:p>
        <a:p>
          <a:r>
            <a:rPr lang="en-GB" sz="1000">
              <a:effectLst/>
              <a:latin typeface="+mn-lt"/>
              <a:ea typeface="+mn-ea"/>
              <a:cs typeface="+mn-cs"/>
            </a:rPr>
            <a:t>-</a:t>
          </a:r>
          <a:r>
            <a:rPr lang="en-GB" sz="1000" b="1">
              <a:effectLst/>
              <a:latin typeface="+mn-lt"/>
              <a:ea typeface="+mn-ea"/>
              <a:cs typeface="+mn-cs"/>
            </a:rPr>
            <a:t>1st boxed cells</a:t>
          </a:r>
          <a:r>
            <a:rPr lang="en-GB" sz="1000">
              <a:effectLst/>
              <a:latin typeface="+mn-lt"/>
              <a:ea typeface="+mn-ea"/>
              <a:cs typeface="+mn-cs"/>
            </a:rPr>
            <a:t> are to calculate your "Goal Retirement Savings Pot" based on your current age, your chosen retirement age, and your estimated age that you think you will still be living at.</a:t>
          </a:r>
        </a:p>
        <a:p>
          <a:endParaRPr lang="en-GB" sz="1000">
            <a:effectLst/>
            <a:latin typeface="+mn-lt"/>
            <a:ea typeface="+mn-ea"/>
            <a:cs typeface="+mn-cs"/>
          </a:endParaRPr>
        </a:p>
        <a:p>
          <a:r>
            <a:rPr lang="en-GB" sz="1000">
              <a:effectLst/>
              <a:latin typeface="+mn-lt"/>
              <a:ea typeface="+mn-ea"/>
              <a:cs typeface="+mn-cs"/>
            </a:rPr>
            <a:t>-</a:t>
          </a:r>
          <a:r>
            <a:rPr lang="en-GB" sz="1000" b="1">
              <a:effectLst/>
              <a:latin typeface="+mn-lt"/>
              <a:ea typeface="+mn-ea"/>
              <a:cs typeface="+mn-cs"/>
            </a:rPr>
            <a:t>2nd boxed cells</a:t>
          </a:r>
          <a:r>
            <a:rPr lang="en-GB" sz="1000">
              <a:effectLst/>
              <a:latin typeface="+mn-lt"/>
              <a:ea typeface="+mn-ea"/>
              <a:cs typeface="+mn-cs"/>
            </a:rPr>
            <a:t> are for the "Amount of money you need to invest per month to reach your retirement savings pot, from now to the age of your retirement."</a:t>
          </a:r>
        </a:p>
        <a:p>
          <a:endParaRPr lang="en-GB" sz="1000">
            <a:effectLst/>
            <a:latin typeface="+mn-lt"/>
            <a:ea typeface="+mn-ea"/>
            <a:cs typeface="+mn-cs"/>
          </a:endParaRPr>
        </a:p>
        <a:p>
          <a:r>
            <a:rPr lang="en-GB" sz="1000">
              <a:effectLst/>
              <a:latin typeface="+mn-lt"/>
              <a:ea typeface="+mn-ea"/>
              <a:cs typeface="+mn-cs"/>
            </a:rPr>
            <a:t>-</a:t>
          </a:r>
          <a:r>
            <a:rPr lang="en-GB" sz="1000" b="0" i="0">
              <a:effectLst/>
              <a:latin typeface="+mn-lt"/>
              <a:ea typeface="+mn-ea"/>
              <a:cs typeface="+mn-cs"/>
            </a:rPr>
            <a:t>After filling all the green cells, please proceed to the chart below. Further down, you'll find options based on the data you've provided. Finally, don't forget to enter your most recent yearly income in the green cell located further below the chart</a:t>
          </a:r>
          <a:endParaRPr sz="1000"/>
        </a:p>
        <a:p>
          <a:pPr algn="l" defTabSz="360045" rtl="0">
            <a:defRPr sz="1000"/>
          </a:pPr>
          <a:endParaRPr lang="en-gb" sz="1000" b="0" i="0" u="none" strike="noStrike" kern="100" baseline="0">
            <a:solidFill>
              <a:srgbClr val="000000"/>
            </a:solidFill>
            <a:latin typeface="Arial" pitchFamily="2" charset="0"/>
            <a:ea typeface="SimSun" charset="0"/>
            <a:cs typeface="Times New Roman" pitchFamily="1" charset="0"/>
          </a:endParaRPr>
        </a:p>
        <a:p>
          <a:pPr algn="l" defTabSz="360045" rtl="0">
            <a:defRPr sz="1000"/>
          </a:pPr>
          <a:r>
            <a:rPr lang="en-gb" sz="1000" b="0" i="0" u="none" strike="noStrike" kern="100" baseline="0">
              <a:solidFill>
                <a:srgbClr val="000000"/>
              </a:solidFill>
              <a:latin typeface="Arial" pitchFamily="2" charset="0"/>
              <a:ea typeface="SimSun" charset="0"/>
              <a:cs typeface="Times New Roman" pitchFamily="1" charset="0"/>
            </a:rPr>
            <a:t>To guide you further with this, </a:t>
          </a:r>
          <a:r>
            <a:rPr lang="en-gb" sz="1000" b="1" i="0" u="sng" strike="noStrike" kern="100" baseline="0">
              <a:solidFill>
                <a:srgbClr val="000000"/>
              </a:solidFill>
              <a:latin typeface="Arial" pitchFamily="2" charset="0"/>
              <a:ea typeface="SimSun" charset="0"/>
              <a:cs typeface="Times New Roman" pitchFamily="1" charset="0"/>
            </a:rPr>
            <a:t>see my blog @</a:t>
          </a:r>
          <a:r>
            <a:rPr lang="en-gb" sz="1000" b="1" i="0" u="sng" strike="noStrike" kern="100" baseline="0">
              <a:solidFill>
                <a:srgbClr val="0000FF"/>
              </a:solidFill>
              <a:latin typeface="Arial" pitchFamily="2" charset="0"/>
              <a:ea typeface="SimSun" charset="0"/>
              <a:cs typeface="Times New Roman" pitchFamily="1" charset="0"/>
              <a:hlinkClick xmlns:r="http://schemas.openxmlformats.org/officeDocument/2006/relationships" r:id="rId1"/>
            </a:rPr>
            <a:t> www.elmads.com/theruleof300, </a:t>
          </a:r>
          <a:r>
            <a:rPr lang="en-gb" sz="1000" b="0" i="0" u="none" strike="noStrike" kern="100" baseline="0">
              <a:solidFill>
                <a:srgbClr val="000000"/>
              </a:solidFill>
              <a:latin typeface="Arial" pitchFamily="2" charset="0"/>
              <a:ea typeface="SimSun" charset="0"/>
              <a:cs typeface="Times New Roman" pitchFamily="1" charset="0"/>
            </a:rPr>
            <a:t> </a:t>
          </a:r>
          <a:r>
            <a:rPr lang="en-GB" sz="1000"/>
            <a:t>where I explaind further about the rule of 300.</a:t>
          </a:r>
        </a:p>
        <a:p>
          <a:pPr algn="l" defTabSz="360045" rtl="0">
            <a:defRPr sz="1000"/>
          </a:pPr>
          <a:endParaRPr sz="1000"/>
        </a:p>
        <a:p>
          <a:pPr algn="l" defTabSz="360045" rtl="0">
            <a:defRPr sz="1000"/>
          </a:pPr>
          <a:r>
            <a:rPr lang="en-gb" sz="1000" b="1" i="0" u="none" strike="noStrike" kern="100" baseline="0">
              <a:solidFill>
                <a:srgbClr val="000000"/>
              </a:solidFill>
              <a:latin typeface="Arial" pitchFamily="2" charset="0"/>
              <a:ea typeface="SimSun" charset="0"/>
              <a:cs typeface="Times New Roman" pitchFamily="1" charset="0"/>
            </a:rPr>
            <a:t>ADVANTAGE:</a:t>
          </a:r>
        </a:p>
        <a:p>
          <a:pPr algn="l" defTabSz="360045" rtl="0">
            <a:defRPr sz="1000"/>
          </a:pPr>
          <a:r>
            <a:rPr lang="en-GB" sz="1000"/>
            <a:t>It is only a guide to give you a quick approximation of how much you will need for your retirement fund, commonly known as your survival number. This is based on your current lifestyle spending and the number of years you will be sustaining your life from your first year of retirement until the age you think you will still be living.</a:t>
          </a:r>
        </a:p>
        <a:p>
          <a:pPr algn="l" defTabSz="360045" rtl="0">
            <a:defRPr sz="1000"/>
          </a:pPr>
          <a:endParaRPr sz="1000"/>
        </a:p>
        <a:p>
          <a:pPr algn="l" defTabSz="360045" rtl="0">
            <a:defRPr sz="1000"/>
          </a:pPr>
          <a:r>
            <a:rPr lang="en-gb" sz="1000" b="1" i="0" u="none" strike="noStrike" kern="100" baseline="0">
              <a:solidFill>
                <a:srgbClr val="000000"/>
              </a:solidFill>
              <a:latin typeface="Arial" pitchFamily="2" charset="0"/>
              <a:ea typeface="SimSun" charset="0"/>
              <a:cs typeface="Times New Roman" pitchFamily="1" charset="0"/>
            </a:rPr>
            <a:t>DISADVANTAGE:</a:t>
          </a:r>
        </a:p>
        <a:p>
          <a:pPr algn="l" defTabSz="360045" rtl="0">
            <a:defRPr sz="1000"/>
          </a:pPr>
          <a:r>
            <a:rPr lang="en-GB" sz="1000"/>
            <a:t>Inflation and the withdrawal rates upon retirement are not included in the formula.</a:t>
          </a:r>
          <a:endParaRPr sz="1000"/>
        </a:p>
      </xdr:txBody>
    </xdr:sp>
    <xdr:clientData/>
  </xdr:twoCellAnchor>
  <xdr:twoCellAnchor editAs="oneCell">
    <xdr:from>
      <xdr:col>1</xdr:col>
      <xdr:colOff>68580</xdr:colOff>
      <xdr:row>3</xdr:row>
      <xdr:rowOff>0</xdr:rowOff>
    </xdr:from>
    <xdr:to>
      <xdr:col>1</xdr:col>
      <xdr:colOff>411480</xdr:colOff>
      <xdr:row>5</xdr:row>
      <xdr:rowOff>7620</xdr:rowOff>
    </xdr:to>
    <xdr:pic>
      <xdr:nvPicPr>
        <xdr:cNvPr id="6" name="Graphic 5" descr="Flying Money with solid fill">
          <a:extLst>
            <a:ext uri="{FF2B5EF4-FFF2-40B4-BE49-F238E27FC236}">
              <a16:creationId xmlns:a16="http://schemas.microsoft.com/office/drawing/2014/main" id="{28562851-6974-5926-38B3-0B53C69AAB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4880" y="502920"/>
          <a:ext cx="342900" cy="342900"/>
        </a:xfrm>
        <a:prstGeom prst="rect">
          <a:avLst/>
        </a:prstGeom>
      </xdr:spPr>
    </xdr:pic>
    <xdr:clientData/>
  </xdr:twoCellAnchor>
  <xdr:twoCellAnchor editAs="oneCell">
    <xdr:from>
      <xdr:col>1</xdr:col>
      <xdr:colOff>38100</xdr:colOff>
      <xdr:row>9</xdr:row>
      <xdr:rowOff>0</xdr:rowOff>
    </xdr:from>
    <xdr:to>
      <xdr:col>1</xdr:col>
      <xdr:colOff>388620</xdr:colOff>
      <xdr:row>11</xdr:row>
      <xdr:rowOff>15240</xdr:rowOff>
    </xdr:to>
    <xdr:pic>
      <xdr:nvPicPr>
        <xdr:cNvPr id="8" name="Graphic 7" descr="Hourglass 60% with solid fill">
          <a:extLst>
            <a:ext uri="{FF2B5EF4-FFF2-40B4-BE49-F238E27FC236}">
              <a16:creationId xmlns:a16="http://schemas.microsoft.com/office/drawing/2014/main" id="{E919D345-4295-9FA6-071C-C43ACAF0CE4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14400" y="1676400"/>
          <a:ext cx="350520" cy="350520"/>
        </a:xfrm>
        <a:prstGeom prst="rect">
          <a:avLst/>
        </a:prstGeom>
      </xdr:spPr>
    </xdr:pic>
    <xdr:clientData/>
  </xdr:twoCellAnchor>
  <xdr:twoCellAnchor editAs="oneCell">
    <xdr:from>
      <xdr:col>0</xdr:col>
      <xdr:colOff>868680</xdr:colOff>
      <xdr:row>13</xdr:row>
      <xdr:rowOff>7620</xdr:rowOff>
    </xdr:from>
    <xdr:to>
      <xdr:col>1</xdr:col>
      <xdr:colOff>419100</xdr:colOff>
      <xdr:row>14</xdr:row>
      <xdr:rowOff>22860</xdr:rowOff>
    </xdr:to>
    <xdr:pic>
      <xdr:nvPicPr>
        <xdr:cNvPr id="10" name="Graphic 9" descr="Aspiration with solid fill">
          <a:extLst>
            <a:ext uri="{FF2B5EF4-FFF2-40B4-BE49-F238E27FC236}">
              <a16:creationId xmlns:a16="http://schemas.microsoft.com/office/drawing/2014/main" id="{C4EF557B-2408-CC75-1F8D-FD242E9D774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868680" y="2354580"/>
          <a:ext cx="426720" cy="426720"/>
        </a:xfrm>
        <a:prstGeom prst="rect">
          <a:avLst/>
        </a:prstGeom>
      </xdr:spPr>
    </xdr:pic>
    <xdr:clientData/>
  </xdr:twoCellAnchor>
  <xdr:twoCellAnchor editAs="oneCell">
    <xdr:from>
      <xdr:col>1</xdr:col>
      <xdr:colOff>30480</xdr:colOff>
      <xdr:row>16</xdr:row>
      <xdr:rowOff>30480</xdr:rowOff>
    </xdr:from>
    <xdr:to>
      <xdr:col>1</xdr:col>
      <xdr:colOff>457200</xdr:colOff>
      <xdr:row>18</xdr:row>
      <xdr:rowOff>121920</xdr:rowOff>
    </xdr:to>
    <xdr:pic>
      <xdr:nvPicPr>
        <xdr:cNvPr id="12" name="Graphic 11" descr="Piggy Bank with solid fill">
          <a:extLst>
            <a:ext uri="{FF2B5EF4-FFF2-40B4-BE49-F238E27FC236}">
              <a16:creationId xmlns:a16="http://schemas.microsoft.com/office/drawing/2014/main" id="{002E59C9-CE03-F136-3C2D-B172F4F01AC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906780" y="3368040"/>
          <a:ext cx="426720" cy="426720"/>
        </a:xfrm>
        <a:prstGeom prst="rect">
          <a:avLst/>
        </a:prstGeom>
      </xdr:spPr>
    </xdr:pic>
    <xdr:clientData/>
  </xdr:twoCellAnchor>
  <xdr:twoCellAnchor>
    <xdr:from>
      <xdr:col>6</xdr:col>
      <xdr:colOff>0</xdr:colOff>
      <xdr:row>22</xdr:row>
      <xdr:rowOff>0</xdr:rowOff>
    </xdr:from>
    <xdr:to>
      <xdr:col>13</xdr:col>
      <xdr:colOff>304800</xdr:colOff>
      <xdr:row>45</xdr:row>
      <xdr:rowOff>45720</xdr:rowOff>
    </xdr:to>
    <xdr:graphicFrame macro="">
      <xdr:nvGraphicFramePr>
        <xdr:cNvPr id="13" name="Chart 12">
          <a:extLst>
            <a:ext uri="{FF2B5EF4-FFF2-40B4-BE49-F238E27FC236}">
              <a16:creationId xmlns:a16="http://schemas.microsoft.com/office/drawing/2014/main" id="{AC5DF44F-4827-441B-A7DE-6094420BF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12</xdr:col>
      <xdr:colOff>144780</xdr:colOff>
      <xdr:row>2</xdr:row>
      <xdr:rowOff>0</xdr:rowOff>
    </xdr:from>
    <xdr:to>
      <xdr:col>12</xdr:col>
      <xdr:colOff>967740</xdr:colOff>
      <xdr:row>6</xdr:row>
      <xdr:rowOff>152400</xdr:rowOff>
    </xdr:to>
    <xdr:pic>
      <xdr:nvPicPr>
        <xdr:cNvPr id="5" name="Graphic 4" descr="Postit Notes with solid fill">
          <a:extLst>
            <a:ext uri="{FF2B5EF4-FFF2-40B4-BE49-F238E27FC236}">
              <a16:creationId xmlns:a16="http://schemas.microsoft.com/office/drawing/2014/main" id="{61141E2A-EBB2-9D79-AA0B-CC6A6055E93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2329160" y="335280"/>
          <a:ext cx="822960" cy="822960"/>
        </a:xfrm>
        <a:prstGeom prst="rect">
          <a:avLst/>
        </a:prstGeom>
      </xdr:spPr>
    </xdr:pic>
    <xdr:clientData/>
  </xdr:twoCellAnchor>
  <xdr:twoCellAnchor editAs="oneCell">
    <xdr:from>
      <xdr:col>7</xdr:col>
      <xdr:colOff>182881</xdr:colOff>
      <xdr:row>51</xdr:row>
      <xdr:rowOff>130515</xdr:rowOff>
    </xdr:from>
    <xdr:to>
      <xdr:col>7</xdr:col>
      <xdr:colOff>990600</xdr:colOff>
      <xdr:row>61</xdr:row>
      <xdr:rowOff>137160</xdr:rowOff>
    </xdr:to>
    <xdr:pic>
      <xdr:nvPicPr>
        <xdr:cNvPr id="15" name="Graphic 14" descr="Woman wearing a suit">
          <a:extLst>
            <a:ext uri="{FF2B5EF4-FFF2-40B4-BE49-F238E27FC236}">
              <a16:creationId xmlns:a16="http://schemas.microsoft.com/office/drawing/2014/main" id="{C36060B5-3385-4428-231A-7C25FA4094C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385561" y="10059375"/>
          <a:ext cx="807719" cy="1683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95C36-E081-4600-B7AF-45A9CFEC92D0}">
  <sheetPr>
    <pageSetUpPr autoPageBreaks="0"/>
  </sheetPr>
  <dimension ref="A3:Z381"/>
  <sheetViews>
    <sheetView showGridLines="0" showRowColHeaders="0" tabSelected="1" workbookViewId="0">
      <selection activeCell="Z24" sqref="Z24"/>
    </sheetView>
  </sheetViews>
  <sheetFormatPr defaultColWidth="10" defaultRowHeight="13.2" x14ac:dyDescent="0.25"/>
  <cols>
    <col min="1" max="3" width="12.77734375" customWidth="1"/>
    <col min="4" max="4" width="14.21875" customWidth="1"/>
    <col min="5" max="6" width="12.77734375" customWidth="1"/>
    <col min="7" max="9" width="15.77734375" customWidth="1"/>
    <col min="10" max="10" width="17.88671875" customWidth="1"/>
    <col min="11" max="11" width="19.44140625" customWidth="1"/>
    <col min="12" max="15" width="15.77734375" customWidth="1"/>
    <col min="16" max="24" width="12.77734375" customWidth="1"/>
  </cols>
  <sheetData>
    <row r="3" spans="2:6" ht="15.6" x14ac:dyDescent="0.3">
      <c r="B3" s="23" t="s">
        <v>0</v>
      </c>
    </row>
    <row r="4" spans="2:6" x14ac:dyDescent="0.25">
      <c r="B4" s="5"/>
      <c r="C4" s="6"/>
      <c r="D4" s="13" t="s">
        <v>1</v>
      </c>
      <c r="E4" s="26">
        <v>0</v>
      </c>
      <c r="F4" t="s">
        <v>2</v>
      </c>
    </row>
    <row r="5" spans="2:6" x14ac:dyDescent="0.25">
      <c r="B5" s="7"/>
      <c r="D5" s="1" t="s">
        <v>3</v>
      </c>
      <c r="E5" s="31">
        <f>E4*12</f>
        <v>0</v>
      </c>
      <c r="F5" t="s">
        <v>2</v>
      </c>
    </row>
    <row r="6" spans="2:6" x14ac:dyDescent="0.25">
      <c r="B6" s="86"/>
      <c r="C6" s="87"/>
      <c r="D6" s="88" t="s">
        <v>4</v>
      </c>
      <c r="E6" s="11">
        <v>0</v>
      </c>
      <c r="F6" t="s">
        <v>5</v>
      </c>
    </row>
    <row r="7" spans="2:6" x14ac:dyDescent="0.25">
      <c r="B7" s="7"/>
      <c r="D7" s="17" t="s">
        <v>6</v>
      </c>
      <c r="E7" s="11">
        <v>0</v>
      </c>
      <c r="F7" t="s">
        <v>5</v>
      </c>
    </row>
    <row r="8" spans="2:6" x14ac:dyDescent="0.25">
      <c r="B8" s="89"/>
      <c r="C8" s="90"/>
      <c r="D8" s="91" t="s">
        <v>7</v>
      </c>
      <c r="E8" s="15">
        <f>E7-E6</f>
        <v>0</v>
      </c>
      <c r="F8" t="s">
        <v>5</v>
      </c>
    </row>
    <row r="9" spans="2:6" x14ac:dyDescent="0.25">
      <c r="B9" s="8"/>
      <c r="C9" s="4"/>
      <c r="D9" s="14" t="s">
        <v>8</v>
      </c>
      <c r="E9" s="40">
        <v>0</v>
      </c>
    </row>
    <row r="11" spans="2:6" ht="30" customHeight="1" x14ac:dyDescent="0.25">
      <c r="B11" s="201" t="s">
        <v>39</v>
      </c>
      <c r="C11" s="202"/>
      <c r="D11" s="203"/>
      <c r="E11" s="171">
        <f>E5*(1+E9)^E8</f>
        <v>0</v>
      </c>
      <c r="F11" s="44" t="s">
        <v>2</v>
      </c>
    </row>
    <row r="14" spans="2:6" ht="15.6" x14ac:dyDescent="0.3">
      <c r="B14" s="23" t="s">
        <v>9</v>
      </c>
    </row>
    <row r="15" spans="2:6" x14ac:dyDescent="0.25">
      <c r="B15" s="5"/>
      <c r="C15" s="6"/>
      <c r="D15" s="16" t="s">
        <v>10</v>
      </c>
      <c r="E15" s="27">
        <v>0</v>
      </c>
      <c r="F15" t="s">
        <v>2</v>
      </c>
    </row>
    <row r="16" spans="2:6" x14ac:dyDescent="0.25">
      <c r="B16" s="8"/>
      <c r="C16" s="4"/>
      <c r="D16" s="18" t="s">
        <v>11</v>
      </c>
      <c r="E16" s="41">
        <v>0</v>
      </c>
    </row>
    <row r="18" spans="2:26" ht="39.6" customHeight="1" thickBot="1" x14ac:dyDescent="0.3">
      <c r="B18" s="195" t="s">
        <v>17</v>
      </c>
      <c r="C18" s="196"/>
      <c r="D18" s="197"/>
      <c r="E18" s="143">
        <f>IFERROR((E11/E16)-E15,0)</f>
        <v>0</v>
      </c>
      <c r="F18" s="44" t="s">
        <v>2</v>
      </c>
      <c r="I18" s="37"/>
    </row>
    <row r="19" spans="2:26" ht="26.4" customHeight="1" thickBot="1" x14ac:dyDescent="0.3">
      <c r="B19" s="198" t="s">
        <v>40</v>
      </c>
      <c r="C19" s="199"/>
      <c r="D19" s="200"/>
      <c r="E19" s="144">
        <f>IFERROR(E18/E11,0)</f>
        <v>0</v>
      </c>
      <c r="F19" s="145" t="s">
        <v>12</v>
      </c>
      <c r="I19" s="1"/>
    </row>
    <row r="20" spans="2:26" x14ac:dyDescent="0.25">
      <c r="E20" s="33"/>
      <c r="I20" s="2"/>
    </row>
    <row r="21" spans="2:26" x14ac:dyDescent="0.25">
      <c r="I21" s="2"/>
    </row>
    <row r="22" spans="2:26" ht="15.6" x14ac:dyDescent="0.3">
      <c r="B22" s="23" t="s">
        <v>13</v>
      </c>
    </row>
    <row r="23" spans="2:26" x14ac:dyDescent="0.25">
      <c r="B23" s="5"/>
      <c r="C23" s="6"/>
      <c r="D23" s="16" t="s">
        <v>14</v>
      </c>
      <c r="E23" s="12">
        <v>0</v>
      </c>
      <c r="H23" s="38"/>
      <c r="I23" s="39"/>
      <c r="J23" s="39"/>
      <c r="M23" s="3"/>
    </row>
    <row r="24" spans="2:26" x14ac:dyDescent="0.25">
      <c r="B24" s="7"/>
      <c r="D24" s="17" t="s">
        <v>15</v>
      </c>
      <c r="E24" s="24">
        <f>IFERROR(E18/((((E23+1)^E8)-1)/E23),0)</f>
        <v>0</v>
      </c>
      <c r="F24" t="s">
        <v>2</v>
      </c>
      <c r="H24" s="37"/>
      <c r="I24" s="37"/>
      <c r="J24" s="37"/>
    </row>
    <row r="25" spans="2:26" x14ac:dyDescent="0.25">
      <c r="B25" s="20"/>
      <c r="C25" s="21"/>
      <c r="D25" s="22" t="s">
        <v>16</v>
      </c>
      <c r="E25" s="25">
        <f>E24/12</f>
        <v>0</v>
      </c>
      <c r="F25" t="s">
        <v>2</v>
      </c>
    </row>
    <row r="26" spans="2:26" x14ac:dyDescent="0.25">
      <c r="N26" s="45"/>
    </row>
    <row r="27" spans="2:26" ht="13.8" thickBot="1" x14ac:dyDescent="0.3">
      <c r="K27" s="34"/>
      <c r="L27" s="34"/>
    </row>
    <row r="28" spans="2:26" ht="31.8" customHeight="1" x14ac:dyDescent="0.25">
      <c r="B28" s="154" t="s">
        <v>23</v>
      </c>
      <c r="C28" s="155" t="s">
        <v>34</v>
      </c>
      <c r="D28" s="156" t="s">
        <v>21</v>
      </c>
      <c r="K28" s="34"/>
      <c r="L28" s="34"/>
      <c r="N28" s="45"/>
      <c r="R28" s="95"/>
      <c r="S28" s="95"/>
      <c r="T28" s="95"/>
      <c r="U28" s="95"/>
      <c r="V28" s="95"/>
      <c r="W28" s="95"/>
      <c r="X28" s="95"/>
      <c r="Y28" s="95"/>
      <c r="Z28" s="95"/>
    </row>
    <row r="29" spans="2:26" x14ac:dyDescent="0.25">
      <c r="B29" s="46">
        <v>18</v>
      </c>
      <c r="C29" s="146">
        <f>B206</f>
        <v>0</v>
      </c>
      <c r="D29" s="147">
        <f t="shared" ref="D29:D60" si="0">IF(O206&lt;0,0,IF(O206=0,0,IF(O206&gt;0,O206)))</f>
        <v>0</v>
      </c>
      <c r="K29" s="34"/>
      <c r="L29" s="34"/>
      <c r="N29" s="45"/>
      <c r="R29" s="95"/>
      <c r="S29" s="95"/>
      <c r="T29" s="95"/>
      <c r="U29" s="95"/>
      <c r="V29" s="95"/>
      <c r="W29" s="95"/>
      <c r="X29" s="95"/>
      <c r="Y29" s="95"/>
      <c r="Z29" s="95"/>
    </row>
    <row r="30" spans="2:26" x14ac:dyDescent="0.25">
      <c r="B30" s="151">
        <v>19</v>
      </c>
      <c r="C30" s="152">
        <f>B207</f>
        <v>0</v>
      </c>
      <c r="D30" s="153">
        <f t="shared" si="0"/>
        <v>0</v>
      </c>
      <c r="K30" s="34"/>
      <c r="L30" s="34"/>
      <c r="N30" s="45"/>
      <c r="R30" s="95"/>
      <c r="S30" s="95"/>
      <c r="T30" s="95"/>
      <c r="U30" s="95"/>
      <c r="V30" s="95"/>
      <c r="W30" s="95"/>
      <c r="X30" s="95"/>
      <c r="Y30" s="95"/>
      <c r="Z30" s="95"/>
    </row>
    <row r="31" spans="2:26" x14ac:dyDescent="0.25">
      <c r="B31" s="46">
        <v>20</v>
      </c>
      <c r="C31" s="146">
        <f>B208</f>
        <v>0</v>
      </c>
      <c r="D31" s="147">
        <f t="shared" si="0"/>
        <v>0</v>
      </c>
      <c r="K31" s="34"/>
      <c r="L31" s="34"/>
      <c r="N31" s="45"/>
      <c r="R31" s="95"/>
      <c r="S31" s="95"/>
      <c r="T31" s="95"/>
      <c r="U31" s="95"/>
      <c r="V31" s="95"/>
      <c r="W31" s="95"/>
      <c r="X31" s="95"/>
      <c r="Y31" s="95"/>
      <c r="Z31" s="95"/>
    </row>
    <row r="32" spans="2:26" x14ac:dyDescent="0.25">
      <c r="B32" s="151">
        <v>21</v>
      </c>
      <c r="C32" s="152">
        <f t="shared" ref="C32:C95" si="1">B209</f>
        <v>0</v>
      </c>
      <c r="D32" s="153">
        <f t="shared" si="0"/>
        <v>0</v>
      </c>
      <c r="K32" s="34"/>
      <c r="L32" s="34"/>
      <c r="N32" s="45"/>
      <c r="R32" s="98"/>
      <c r="S32" s="97"/>
      <c r="T32" s="95"/>
      <c r="U32" s="95"/>
      <c r="V32" s="95"/>
      <c r="W32" s="99"/>
      <c r="X32" s="99"/>
      <c r="Y32" s="99"/>
      <c r="Z32" s="95"/>
    </row>
    <row r="33" spans="2:26" x14ac:dyDescent="0.25">
      <c r="B33" s="46">
        <v>22</v>
      </c>
      <c r="C33" s="146">
        <f t="shared" si="1"/>
        <v>0</v>
      </c>
      <c r="D33" s="147">
        <f t="shared" si="0"/>
        <v>0</v>
      </c>
      <c r="K33" s="34"/>
      <c r="L33" s="34"/>
      <c r="N33" s="45"/>
      <c r="R33" s="98"/>
      <c r="S33" s="97"/>
      <c r="T33" s="95"/>
      <c r="U33" s="95"/>
      <c r="V33" s="95"/>
      <c r="W33" s="99"/>
      <c r="X33" s="99"/>
      <c r="Y33" s="99"/>
      <c r="Z33" s="95"/>
    </row>
    <row r="34" spans="2:26" x14ac:dyDescent="0.25">
      <c r="B34" s="151">
        <v>23</v>
      </c>
      <c r="C34" s="152">
        <f t="shared" si="1"/>
        <v>0</v>
      </c>
      <c r="D34" s="153">
        <f t="shared" si="0"/>
        <v>0</v>
      </c>
      <c r="K34" s="34"/>
      <c r="L34" s="34"/>
      <c r="N34" s="45"/>
      <c r="R34" s="98"/>
      <c r="S34" s="97"/>
      <c r="T34" s="95"/>
      <c r="U34" s="95"/>
      <c r="V34" s="95"/>
      <c r="W34" s="99"/>
      <c r="X34" s="99"/>
      <c r="Y34" s="99"/>
      <c r="Z34" s="95"/>
    </row>
    <row r="35" spans="2:26" x14ac:dyDescent="0.25">
      <c r="B35" s="46">
        <v>24</v>
      </c>
      <c r="C35" s="146">
        <f t="shared" si="1"/>
        <v>0</v>
      </c>
      <c r="D35" s="147">
        <f t="shared" si="0"/>
        <v>0</v>
      </c>
      <c r="K35" s="34"/>
      <c r="L35" s="34"/>
      <c r="N35" s="45"/>
      <c r="R35" s="98"/>
      <c r="S35" s="97"/>
      <c r="T35" s="95"/>
      <c r="U35" s="95"/>
      <c r="V35" s="95"/>
      <c r="W35" s="99"/>
      <c r="X35" s="99"/>
      <c r="Y35" s="99"/>
      <c r="Z35" s="95"/>
    </row>
    <row r="36" spans="2:26" x14ac:dyDescent="0.25">
      <c r="B36" s="151">
        <v>25</v>
      </c>
      <c r="C36" s="152">
        <f t="shared" si="1"/>
        <v>0</v>
      </c>
      <c r="D36" s="153">
        <f t="shared" si="0"/>
        <v>0</v>
      </c>
      <c r="K36" s="34"/>
      <c r="L36" s="34"/>
      <c r="N36" s="45"/>
      <c r="R36" s="98"/>
      <c r="S36" s="97"/>
      <c r="T36" s="95"/>
      <c r="U36" s="95"/>
      <c r="V36" s="95"/>
      <c r="W36" s="99"/>
      <c r="X36" s="99"/>
      <c r="Y36" s="99"/>
      <c r="Z36" s="95"/>
    </row>
    <row r="37" spans="2:26" x14ac:dyDescent="0.25">
      <c r="B37" s="46">
        <v>26</v>
      </c>
      <c r="C37" s="146">
        <f t="shared" si="1"/>
        <v>0</v>
      </c>
      <c r="D37" s="147">
        <f t="shared" si="0"/>
        <v>0</v>
      </c>
      <c r="K37" s="34"/>
      <c r="L37" s="34"/>
      <c r="N37" s="45"/>
      <c r="R37" s="98"/>
      <c r="S37" s="97"/>
      <c r="T37" s="95"/>
      <c r="U37" s="95"/>
      <c r="V37" s="95"/>
      <c r="W37" s="99"/>
      <c r="X37" s="99"/>
      <c r="Y37" s="99"/>
      <c r="Z37" s="95"/>
    </row>
    <row r="38" spans="2:26" x14ac:dyDescent="0.25">
      <c r="B38" s="151">
        <v>27</v>
      </c>
      <c r="C38" s="152">
        <f t="shared" si="1"/>
        <v>0</v>
      </c>
      <c r="D38" s="153">
        <f t="shared" si="0"/>
        <v>0</v>
      </c>
      <c r="K38" s="34"/>
      <c r="L38" s="34"/>
      <c r="N38" s="45"/>
      <c r="R38" s="98"/>
      <c r="S38" s="97"/>
      <c r="T38" s="95"/>
      <c r="U38" s="95"/>
      <c r="V38" s="95"/>
      <c r="W38" s="99"/>
      <c r="X38" s="99"/>
      <c r="Y38" s="99"/>
      <c r="Z38" s="95"/>
    </row>
    <row r="39" spans="2:26" x14ac:dyDescent="0.25">
      <c r="B39" s="46">
        <v>28</v>
      </c>
      <c r="C39" s="146">
        <f t="shared" si="1"/>
        <v>0</v>
      </c>
      <c r="D39" s="147">
        <f t="shared" si="0"/>
        <v>0</v>
      </c>
      <c r="K39" s="34"/>
      <c r="L39" s="34"/>
      <c r="N39" s="45"/>
      <c r="R39" s="98"/>
      <c r="S39" s="97"/>
      <c r="T39" s="95"/>
      <c r="U39" s="95"/>
      <c r="V39" s="95"/>
      <c r="W39" s="99"/>
      <c r="X39" s="99"/>
      <c r="Y39" s="99"/>
      <c r="Z39" s="95"/>
    </row>
    <row r="40" spans="2:26" x14ac:dyDescent="0.25">
      <c r="B40" s="151">
        <v>29</v>
      </c>
      <c r="C40" s="152">
        <f t="shared" si="1"/>
        <v>0</v>
      </c>
      <c r="D40" s="153">
        <f t="shared" si="0"/>
        <v>0</v>
      </c>
      <c r="K40" s="34"/>
      <c r="L40" s="34"/>
      <c r="N40" s="45"/>
      <c r="R40" s="98"/>
      <c r="S40" s="97"/>
      <c r="T40" s="95"/>
      <c r="U40" s="95"/>
      <c r="V40" s="95"/>
      <c r="W40" s="99"/>
      <c r="X40" s="99"/>
      <c r="Y40" s="99"/>
      <c r="Z40" s="95"/>
    </row>
    <row r="41" spans="2:26" x14ac:dyDescent="0.25">
      <c r="B41" s="46">
        <v>30</v>
      </c>
      <c r="C41" s="146">
        <f t="shared" si="1"/>
        <v>0</v>
      </c>
      <c r="D41" s="147">
        <f t="shared" si="0"/>
        <v>0</v>
      </c>
      <c r="K41" s="34"/>
      <c r="L41" s="34"/>
      <c r="N41" s="45"/>
      <c r="R41" s="98"/>
      <c r="S41" s="97"/>
      <c r="T41" s="95"/>
      <c r="U41" s="95"/>
      <c r="V41" s="95"/>
      <c r="W41" s="99"/>
      <c r="X41" s="99"/>
      <c r="Y41" s="99"/>
      <c r="Z41" s="95"/>
    </row>
    <row r="42" spans="2:26" x14ac:dyDescent="0.25">
      <c r="B42" s="151">
        <v>31</v>
      </c>
      <c r="C42" s="152">
        <f t="shared" si="1"/>
        <v>0</v>
      </c>
      <c r="D42" s="153">
        <f t="shared" si="0"/>
        <v>0</v>
      </c>
      <c r="K42" s="34"/>
      <c r="L42" s="34"/>
      <c r="N42" s="45"/>
      <c r="R42" s="98"/>
      <c r="S42" s="97"/>
      <c r="T42" s="95"/>
      <c r="U42" s="95"/>
      <c r="V42" s="95"/>
      <c r="W42" s="99"/>
      <c r="X42" s="99"/>
      <c r="Y42" s="99"/>
      <c r="Z42" s="95"/>
    </row>
    <row r="43" spans="2:26" x14ac:dyDescent="0.25">
      <c r="B43" s="46">
        <v>32</v>
      </c>
      <c r="C43" s="146">
        <f t="shared" si="1"/>
        <v>0</v>
      </c>
      <c r="D43" s="147">
        <f t="shared" si="0"/>
        <v>0</v>
      </c>
      <c r="K43" s="34"/>
      <c r="L43" s="34"/>
      <c r="N43" s="45"/>
      <c r="R43" s="98"/>
      <c r="S43" s="97"/>
      <c r="T43" s="95"/>
      <c r="U43" s="95"/>
      <c r="V43" s="95"/>
      <c r="W43" s="99"/>
      <c r="X43" s="99"/>
      <c r="Y43" s="99"/>
      <c r="Z43" s="95"/>
    </row>
    <row r="44" spans="2:26" x14ac:dyDescent="0.25">
      <c r="B44" s="151">
        <v>33</v>
      </c>
      <c r="C44" s="152">
        <f t="shared" si="1"/>
        <v>0</v>
      </c>
      <c r="D44" s="153">
        <f t="shared" si="0"/>
        <v>0</v>
      </c>
      <c r="K44" s="34"/>
      <c r="L44" s="34"/>
      <c r="N44" s="45"/>
      <c r="R44" s="98"/>
      <c r="S44" s="97"/>
      <c r="T44" s="95"/>
      <c r="U44" s="95"/>
      <c r="V44" s="95"/>
      <c r="W44" s="99"/>
      <c r="X44" s="99"/>
      <c r="Y44" s="99"/>
      <c r="Z44" s="95"/>
    </row>
    <row r="45" spans="2:26" x14ac:dyDescent="0.25">
      <c r="B45" s="166">
        <v>34</v>
      </c>
      <c r="C45" s="146">
        <f t="shared" si="1"/>
        <v>0</v>
      </c>
      <c r="D45" s="147">
        <f t="shared" si="0"/>
        <v>0</v>
      </c>
      <c r="K45" s="34"/>
      <c r="L45" s="34"/>
      <c r="N45" s="45"/>
      <c r="R45" s="98"/>
      <c r="S45" s="97"/>
      <c r="T45" s="95"/>
      <c r="U45" s="95"/>
      <c r="V45" s="95"/>
      <c r="W45" s="99"/>
      <c r="X45" s="99"/>
      <c r="Y45" s="99"/>
      <c r="Z45" s="95"/>
    </row>
    <row r="46" spans="2:26" x14ac:dyDescent="0.25">
      <c r="B46" s="151">
        <v>35</v>
      </c>
      <c r="C46" s="152">
        <f t="shared" si="1"/>
        <v>0</v>
      </c>
      <c r="D46" s="153">
        <f t="shared" si="0"/>
        <v>0</v>
      </c>
      <c r="K46" s="34"/>
      <c r="L46" s="34"/>
      <c r="N46" s="45"/>
      <c r="R46" s="98"/>
      <c r="S46" s="97"/>
      <c r="T46" s="95"/>
      <c r="U46" s="95"/>
      <c r="V46" s="95"/>
      <c r="W46" s="99"/>
      <c r="X46" s="99"/>
      <c r="Y46" s="99"/>
      <c r="Z46" s="95"/>
    </row>
    <row r="47" spans="2:26" x14ac:dyDescent="0.25">
      <c r="B47" s="46">
        <v>36</v>
      </c>
      <c r="C47" s="146">
        <f t="shared" si="1"/>
        <v>0</v>
      </c>
      <c r="D47" s="147">
        <f t="shared" si="0"/>
        <v>0</v>
      </c>
      <c r="K47" s="34"/>
      <c r="L47" s="34"/>
      <c r="N47" s="45"/>
      <c r="R47" s="98"/>
      <c r="S47" s="97"/>
      <c r="T47" s="95"/>
      <c r="U47" s="95"/>
      <c r="V47" s="95"/>
      <c r="W47" s="99"/>
      <c r="X47" s="99"/>
      <c r="Y47" s="99"/>
      <c r="Z47" s="95"/>
    </row>
    <row r="48" spans="2:26" x14ac:dyDescent="0.25">
      <c r="B48" s="151">
        <v>37</v>
      </c>
      <c r="C48" s="152">
        <f t="shared" si="1"/>
        <v>0</v>
      </c>
      <c r="D48" s="153">
        <f t="shared" si="0"/>
        <v>0</v>
      </c>
      <c r="K48" s="34"/>
      <c r="L48" s="34"/>
      <c r="N48" s="45"/>
      <c r="R48" s="98"/>
      <c r="S48" s="97"/>
      <c r="T48" s="95"/>
      <c r="U48" s="95"/>
      <c r="V48" s="95"/>
      <c r="W48" s="99"/>
      <c r="X48" s="99"/>
      <c r="Y48" s="99"/>
      <c r="Z48" s="95"/>
    </row>
    <row r="49" spans="2:26" x14ac:dyDescent="0.25">
      <c r="B49" s="46">
        <v>38</v>
      </c>
      <c r="C49" s="146">
        <f t="shared" si="1"/>
        <v>0</v>
      </c>
      <c r="D49" s="147">
        <f t="shared" si="0"/>
        <v>0</v>
      </c>
      <c r="K49" s="34"/>
      <c r="L49" s="34"/>
      <c r="N49" s="45"/>
      <c r="R49" s="98"/>
      <c r="S49" s="97"/>
      <c r="T49" s="95"/>
      <c r="U49" s="95"/>
      <c r="V49" s="95"/>
      <c r="W49" s="99"/>
      <c r="X49" s="99"/>
      <c r="Y49" s="99"/>
      <c r="Z49" s="95"/>
    </row>
    <row r="50" spans="2:26" x14ac:dyDescent="0.25">
      <c r="B50" s="151">
        <v>39</v>
      </c>
      <c r="C50" s="152">
        <f t="shared" si="1"/>
        <v>0</v>
      </c>
      <c r="D50" s="153">
        <f t="shared" si="0"/>
        <v>0</v>
      </c>
      <c r="K50" s="34"/>
      <c r="L50" s="34"/>
      <c r="N50" s="45"/>
      <c r="R50" s="98"/>
      <c r="S50" s="97"/>
      <c r="T50" s="95"/>
      <c r="U50" s="95"/>
      <c r="V50" s="95"/>
      <c r="W50" s="99"/>
      <c r="X50" s="99"/>
      <c r="Y50" s="99"/>
      <c r="Z50" s="95"/>
    </row>
    <row r="51" spans="2:26" x14ac:dyDescent="0.25">
      <c r="B51" s="46">
        <v>40</v>
      </c>
      <c r="C51" s="146">
        <f t="shared" si="1"/>
        <v>0</v>
      </c>
      <c r="D51" s="147">
        <f t="shared" si="0"/>
        <v>0</v>
      </c>
      <c r="K51" s="34"/>
      <c r="L51" s="34"/>
      <c r="N51" s="45"/>
      <c r="R51" s="98"/>
      <c r="S51" s="97"/>
      <c r="T51" s="95"/>
      <c r="U51" s="95"/>
      <c r="V51" s="95"/>
      <c r="W51" s="99"/>
      <c r="X51" s="99"/>
      <c r="Y51" s="99"/>
      <c r="Z51" s="95"/>
    </row>
    <row r="52" spans="2:26" x14ac:dyDescent="0.25">
      <c r="B52" s="151">
        <v>41</v>
      </c>
      <c r="C52" s="152">
        <f t="shared" si="1"/>
        <v>0</v>
      </c>
      <c r="D52" s="153">
        <f t="shared" si="0"/>
        <v>0</v>
      </c>
      <c r="K52" s="34"/>
      <c r="L52" s="34"/>
      <c r="N52" s="45"/>
      <c r="R52" s="98"/>
      <c r="S52" s="97"/>
      <c r="T52" s="95"/>
      <c r="U52" s="95"/>
      <c r="V52" s="95"/>
      <c r="W52" s="99"/>
      <c r="X52" s="99"/>
      <c r="Y52" s="99"/>
      <c r="Z52" s="95"/>
    </row>
    <row r="53" spans="2:26" ht="13.8" thickBot="1" x14ac:dyDescent="0.3">
      <c r="B53" s="46">
        <v>42</v>
      </c>
      <c r="C53" s="146">
        <f t="shared" si="1"/>
        <v>0</v>
      </c>
      <c r="D53" s="147">
        <f t="shared" si="0"/>
        <v>0</v>
      </c>
      <c r="K53" s="34"/>
      <c r="L53" s="34"/>
      <c r="N53" s="45"/>
      <c r="R53" s="98"/>
      <c r="S53" s="97"/>
      <c r="T53" s="95"/>
      <c r="U53" s="95"/>
      <c r="V53" s="95"/>
      <c r="W53" s="99"/>
      <c r="X53" s="99"/>
      <c r="Y53" s="99"/>
      <c r="Z53" s="95"/>
    </row>
    <row r="54" spans="2:26" ht="40.200000000000003" thickBot="1" x14ac:dyDescent="0.3">
      <c r="B54" s="151">
        <v>43</v>
      </c>
      <c r="C54" s="152">
        <f t="shared" si="1"/>
        <v>0</v>
      </c>
      <c r="D54" s="153">
        <f t="shared" si="0"/>
        <v>0</v>
      </c>
      <c r="I54" s="167" t="s">
        <v>25</v>
      </c>
      <c r="J54" s="168" t="s">
        <v>38</v>
      </c>
      <c r="K54" s="169" t="s">
        <v>26</v>
      </c>
      <c r="L54" s="170" t="s">
        <v>31</v>
      </c>
      <c r="N54" s="45"/>
      <c r="R54" s="98"/>
      <c r="S54" s="97"/>
      <c r="T54" s="95"/>
      <c r="U54" s="95"/>
      <c r="V54" s="95"/>
      <c r="W54" s="99"/>
      <c r="X54" s="99"/>
      <c r="Y54" s="99"/>
      <c r="Z54" s="95"/>
    </row>
    <row r="55" spans="2:26" ht="13.8" thickTop="1" x14ac:dyDescent="0.25">
      <c r="B55" s="46">
        <v>44</v>
      </c>
      <c r="C55" s="146">
        <f t="shared" si="1"/>
        <v>0</v>
      </c>
      <c r="D55" s="147">
        <f t="shared" si="0"/>
        <v>0</v>
      </c>
      <c r="H55" s="50" t="s">
        <v>28</v>
      </c>
      <c r="I55" s="77">
        <v>0</v>
      </c>
      <c r="J55" s="58">
        <f>E11</f>
        <v>0</v>
      </c>
      <c r="K55" s="51">
        <f>E24</f>
        <v>0</v>
      </c>
      <c r="L55" s="83">
        <f>I55-J55-K55</f>
        <v>0</v>
      </c>
      <c r="N55" s="45"/>
      <c r="R55" s="98"/>
      <c r="S55" s="97"/>
      <c r="T55" s="95"/>
      <c r="U55" s="95"/>
      <c r="V55" s="95"/>
      <c r="W55" s="99"/>
      <c r="X55" s="99"/>
      <c r="Y55" s="99"/>
      <c r="Z55" s="95"/>
    </row>
    <row r="56" spans="2:26" ht="13.8" thickBot="1" x14ac:dyDescent="0.3">
      <c r="B56" s="151">
        <v>45</v>
      </c>
      <c r="C56" s="152">
        <f t="shared" si="1"/>
        <v>0</v>
      </c>
      <c r="D56" s="153">
        <f t="shared" si="0"/>
        <v>0</v>
      </c>
      <c r="H56" s="48" t="s">
        <v>27</v>
      </c>
      <c r="I56" s="49">
        <f t="shared" ref="I56" si="2">I55/12</f>
        <v>0</v>
      </c>
      <c r="J56" s="57">
        <f>J55/12</f>
        <v>0</v>
      </c>
      <c r="K56" s="52">
        <f>K55/12</f>
        <v>0</v>
      </c>
      <c r="L56" s="84">
        <f>I56-J56-K56</f>
        <v>0</v>
      </c>
      <c r="N56" s="45"/>
      <c r="R56" s="98"/>
      <c r="S56" s="97"/>
      <c r="T56" s="95"/>
      <c r="U56" s="95"/>
      <c r="V56" s="95"/>
      <c r="W56" s="99"/>
      <c r="X56" s="99"/>
      <c r="Y56" s="99"/>
      <c r="Z56" s="95"/>
    </row>
    <row r="57" spans="2:26" ht="13.8" thickBot="1" x14ac:dyDescent="0.3">
      <c r="B57" s="46">
        <v>46</v>
      </c>
      <c r="C57" s="146">
        <f t="shared" si="1"/>
        <v>0</v>
      </c>
      <c r="D57" s="147">
        <f t="shared" si="0"/>
        <v>0</v>
      </c>
      <c r="K57" s="34"/>
      <c r="L57" s="34"/>
      <c r="N57" s="45"/>
      <c r="R57" s="98"/>
      <c r="S57" s="97"/>
      <c r="T57" s="95"/>
      <c r="U57" s="95"/>
      <c r="V57" s="95"/>
      <c r="W57" s="99"/>
      <c r="X57" s="99"/>
      <c r="Y57" s="99"/>
      <c r="Z57" s="95"/>
    </row>
    <row r="58" spans="2:26" x14ac:dyDescent="0.25">
      <c r="B58" s="151">
        <v>47</v>
      </c>
      <c r="C58" s="152">
        <f t="shared" si="1"/>
        <v>0</v>
      </c>
      <c r="D58" s="153">
        <f t="shared" si="0"/>
        <v>0</v>
      </c>
      <c r="I58" s="157" t="s">
        <v>33</v>
      </c>
      <c r="J58" s="158"/>
      <c r="K58" s="158"/>
      <c r="L58" s="159"/>
      <c r="N58" s="45"/>
      <c r="R58" s="98"/>
      <c r="S58" s="97"/>
      <c r="T58" s="95"/>
      <c r="U58" s="95"/>
      <c r="V58" s="95"/>
      <c r="W58" s="99"/>
      <c r="X58" s="99"/>
      <c r="Y58" s="99"/>
      <c r="Z58" s="95"/>
    </row>
    <row r="59" spans="2:26" x14ac:dyDescent="0.25">
      <c r="B59" s="46">
        <v>48</v>
      </c>
      <c r="C59" s="146">
        <f t="shared" si="1"/>
        <v>0</v>
      </c>
      <c r="D59" s="147">
        <f t="shared" si="0"/>
        <v>0</v>
      </c>
      <c r="I59" s="160" t="str">
        <f>IF(L55&lt;0, "-You have a cash deficit",IF(L55&gt;0,"-You have excess cash", IF(L55=0, "No data has been provided yet. Please fill up all the green cells above.")))</f>
        <v>No data has been provided yet. Please fill up all the green cells above.</v>
      </c>
      <c r="J59" s="161"/>
      <c r="K59" s="161"/>
      <c r="L59" s="162"/>
      <c r="N59" s="45"/>
      <c r="R59" s="98"/>
      <c r="S59" s="97"/>
      <c r="T59" s="95"/>
      <c r="U59" s="95"/>
      <c r="V59" s="95"/>
      <c r="W59" s="99"/>
      <c r="X59" s="99"/>
      <c r="Y59" s="99"/>
      <c r="Z59" s="95"/>
    </row>
    <row r="60" spans="2:26" x14ac:dyDescent="0.25">
      <c r="B60" s="151">
        <v>49</v>
      </c>
      <c r="C60" s="152">
        <f t="shared" si="1"/>
        <v>0</v>
      </c>
      <c r="D60" s="153">
        <f t="shared" si="0"/>
        <v>0</v>
      </c>
      <c r="I60" s="160" t="str">
        <f>IF(L55&lt;0,"-Consider boosting your earnings by looking into other income sources ",IF(L55&gt;0,"-You can allocate more money on your spending side", IF(L55=0, "No data has been provided yet. Please fill up all the green cells above.")))</f>
        <v>No data has been provided yet. Please fill up all the green cells above.</v>
      </c>
      <c r="J60" s="161"/>
      <c r="K60" s="161"/>
      <c r="L60" s="162"/>
      <c r="N60" s="45"/>
      <c r="R60" s="98"/>
      <c r="S60" s="97"/>
      <c r="T60" s="95"/>
      <c r="U60" s="95"/>
      <c r="V60" s="95"/>
      <c r="W60" s="99"/>
      <c r="X60" s="99"/>
      <c r="Y60" s="99"/>
      <c r="Z60" s="95"/>
    </row>
    <row r="61" spans="2:26" x14ac:dyDescent="0.25">
      <c r="B61" s="46">
        <v>50</v>
      </c>
      <c r="C61" s="146">
        <f t="shared" si="1"/>
        <v>0</v>
      </c>
      <c r="D61" s="147">
        <f t="shared" ref="D61:D92" si="3">IF(O238&lt;0,0,IF(O238=0,0,IF(O238&gt;0,O238)))</f>
        <v>0</v>
      </c>
      <c r="I61" s="160" t="str">
        <f>IF(L55&lt;0, "-Explore some cost-saving opportunities",IF(L55&gt;0,"-Allocate more on your savings and investments",IF(L55=0, "No data has been provided yet. Please fill up all the green cells above.")))</f>
        <v>No data has been provided yet. Please fill up all the green cells above.</v>
      </c>
      <c r="J61" s="161"/>
      <c r="K61" s="161"/>
      <c r="L61" s="162"/>
      <c r="N61" s="45"/>
      <c r="R61" s="98"/>
      <c r="S61" s="97"/>
      <c r="T61" s="95"/>
      <c r="U61" s="95"/>
      <c r="V61" s="95"/>
      <c r="W61" s="99"/>
      <c r="X61" s="99"/>
      <c r="Y61" s="99"/>
      <c r="Z61" s="95"/>
    </row>
    <row r="62" spans="2:26" x14ac:dyDescent="0.25">
      <c r="B62" s="151">
        <v>51</v>
      </c>
      <c r="C62" s="152">
        <f t="shared" si="1"/>
        <v>0</v>
      </c>
      <c r="D62" s="153">
        <f t="shared" si="3"/>
        <v>0</v>
      </c>
      <c r="I62" s="160" t="str">
        <f>IF(L55&lt;0, "-Extend your investment time horizon (year of your planned retirement)",IF(L55&gt;0,"-Follow this path to reach your survival number at your retirement age.", IF(L55=0, "No data has been provided yet. Please fill up all the green cells above.")))</f>
        <v>No data has been provided yet. Please fill up all the green cells above.</v>
      </c>
      <c r="J62" s="161"/>
      <c r="K62" s="161"/>
      <c r="L62" s="162"/>
      <c r="N62" s="45"/>
      <c r="R62" s="98"/>
      <c r="S62" s="97"/>
      <c r="T62" s="95"/>
      <c r="U62" s="95"/>
      <c r="V62" s="95"/>
      <c r="W62" s="99"/>
      <c r="X62" s="99"/>
      <c r="Y62" s="99"/>
      <c r="Z62" s="95"/>
    </row>
    <row r="63" spans="2:26" x14ac:dyDescent="0.25">
      <c r="B63" s="46">
        <v>52</v>
      </c>
      <c r="C63" s="146">
        <f t="shared" si="1"/>
        <v>0</v>
      </c>
      <c r="D63" s="147">
        <f t="shared" si="3"/>
        <v>0</v>
      </c>
      <c r="I63" s="160" t="str">
        <f>IF(L55&lt;0, "-A mix of the options above",IF(L55&gt;0,"-A mix of the above options", IF(L55=0, "No data has been provided yet. Please fill up all the green cells above.")))</f>
        <v>No data has been provided yet. Please fill up all the green cells above.</v>
      </c>
      <c r="J63" s="161"/>
      <c r="K63" s="161"/>
      <c r="L63" s="162"/>
      <c r="N63" s="45"/>
      <c r="R63" s="98"/>
      <c r="S63" s="97"/>
      <c r="T63" s="95"/>
      <c r="U63" s="95"/>
      <c r="V63" s="95"/>
      <c r="W63" s="99"/>
      <c r="X63" s="99"/>
      <c r="Y63" s="99"/>
      <c r="Z63" s="95"/>
    </row>
    <row r="64" spans="2:26" ht="13.8" thickBot="1" x14ac:dyDescent="0.3">
      <c r="B64" s="151">
        <v>53</v>
      </c>
      <c r="C64" s="152">
        <f t="shared" si="1"/>
        <v>0</v>
      </c>
      <c r="D64" s="153">
        <f t="shared" si="3"/>
        <v>0</v>
      </c>
      <c r="I64" s="163" t="str">
        <f>IF(L55&lt;0,"-Continue to read and learn about personal finance",IF(L55&gt;0,"-Continue to read and learn about personal finance", IF(L55=0, "No data has been provided yet. Please fill up all the green cells above.")))</f>
        <v>No data has been provided yet. Please fill up all the green cells above.</v>
      </c>
      <c r="J64" s="164"/>
      <c r="K64" s="164"/>
      <c r="L64" s="165"/>
      <c r="N64" s="45"/>
      <c r="R64" s="98"/>
      <c r="S64" s="97"/>
      <c r="T64" s="95"/>
      <c r="U64" s="95"/>
      <c r="V64" s="95"/>
      <c r="W64" s="99"/>
      <c r="X64" s="99"/>
      <c r="Y64" s="99"/>
      <c r="Z64" s="95"/>
    </row>
    <row r="65" spans="2:26" x14ac:dyDescent="0.25">
      <c r="B65" s="46">
        <v>54</v>
      </c>
      <c r="C65" s="146">
        <f t="shared" si="1"/>
        <v>0</v>
      </c>
      <c r="D65" s="147">
        <f t="shared" si="3"/>
        <v>0</v>
      </c>
      <c r="K65" s="34"/>
      <c r="L65" s="34"/>
      <c r="N65" s="45"/>
      <c r="R65" s="98"/>
      <c r="S65" s="97"/>
      <c r="T65" s="95"/>
      <c r="U65" s="95"/>
      <c r="V65" s="95"/>
      <c r="W65" s="99"/>
      <c r="X65" s="99"/>
      <c r="Y65" s="99"/>
      <c r="Z65" s="95"/>
    </row>
    <row r="66" spans="2:26" x14ac:dyDescent="0.25">
      <c r="B66" s="151">
        <v>55</v>
      </c>
      <c r="C66" s="152">
        <f t="shared" si="1"/>
        <v>0</v>
      </c>
      <c r="D66" s="153">
        <f t="shared" si="3"/>
        <v>0</v>
      </c>
      <c r="I66" s="29" t="s">
        <v>32</v>
      </c>
      <c r="J66" s="34"/>
      <c r="K66" s="34"/>
      <c r="L66" s="34"/>
      <c r="N66" s="45"/>
      <c r="R66" s="98"/>
      <c r="S66" s="97"/>
      <c r="T66" s="95"/>
      <c r="U66" s="95"/>
      <c r="V66" s="95"/>
      <c r="W66" s="99"/>
      <c r="X66" s="99"/>
      <c r="Y66" s="99"/>
      <c r="Z66" s="95"/>
    </row>
    <row r="67" spans="2:26" x14ac:dyDescent="0.25">
      <c r="B67" s="46">
        <v>56</v>
      </c>
      <c r="C67" s="146">
        <f t="shared" si="1"/>
        <v>0</v>
      </c>
      <c r="D67" s="147">
        <f t="shared" si="3"/>
        <v>0</v>
      </c>
      <c r="I67" s="29" t="s">
        <v>35</v>
      </c>
      <c r="J67" s="34"/>
      <c r="K67" s="34"/>
      <c r="L67" s="34"/>
      <c r="N67" s="45"/>
      <c r="R67" s="98"/>
      <c r="S67" s="97"/>
      <c r="T67" s="95"/>
      <c r="U67" s="95"/>
      <c r="V67" s="95"/>
      <c r="W67" s="99"/>
      <c r="X67" s="99"/>
      <c r="Y67" s="99"/>
      <c r="Z67" s="95"/>
    </row>
    <row r="68" spans="2:26" x14ac:dyDescent="0.25">
      <c r="B68" s="151">
        <v>57</v>
      </c>
      <c r="C68" s="152">
        <f t="shared" si="1"/>
        <v>0</v>
      </c>
      <c r="D68" s="153">
        <f t="shared" si="3"/>
        <v>0</v>
      </c>
      <c r="I68" s="29" t="s">
        <v>36</v>
      </c>
      <c r="K68" s="34"/>
      <c r="L68" s="34"/>
      <c r="N68" s="45"/>
      <c r="R68" s="98"/>
      <c r="S68" s="97"/>
      <c r="T68" s="95"/>
      <c r="U68" s="95"/>
      <c r="V68" s="95"/>
      <c r="W68" s="99"/>
      <c r="X68" s="99"/>
      <c r="Y68" s="99"/>
      <c r="Z68" s="95"/>
    </row>
    <row r="69" spans="2:26" x14ac:dyDescent="0.25">
      <c r="B69" s="46">
        <v>58</v>
      </c>
      <c r="C69" s="146">
        <f t="shared" si="1"/>
        <v>0</v>
      </c>
      <c r="D69" s="147">
        <f t="shared" si="3"/>
        <v>0</v>
      </c>
      <c r="I69" s="29" t="s">
        <v>37</v>
      </c>
      <c r="K69" s="34"/>
      <c r="L69" s="34"/>
      <c r="N69" s="45"/>
      <c r="R69" s="98"/>
      <c r="S69" s="97"/>
      <c r="T69" s="95"/>
      <c r="U69" s="95"/>
      <c r="V69" s="95"/>
      <c r="W69" s="99"/>
      <c r="X69" s="99"/>
      <c r="Y69" s="99"/>
      <c r="Z69" s="95"/>
    </row>
    <row r="70" spans="2:26" x14ac:dyDescent="0.25">
      <c r="B70" s="151">
        <v>59</v>
      </c>
      <c r="C70" s="152">
        <f t="shared" si="1"/>
        <v>0</v>
      </c>
      <c r="D70" s="153">
        <f t="shared" si="3"/>
        <v>0</v>
      </c>
      <c r="K70" s="34"/>
      <c r="L70" s="34"/>
      <c r="N70" s="45"/>
      <c r="R70" s="95"/>
      <c r="S70" s="95"/>
      <c r="T70" s="95"/>
      <c r="U70" s="95"/>
      <c r="V70" s="95"/>
      <c r="W70" s="99"/>
      <c r="X70" s="99"/>
      <c r="Y70" s="99"/>
      <c r="Z70" s="95"/>
    </row>
    <row r="71" spans="2:26" x14ac:dyDescent="0.25">
      <c r="B71" s="46">
        <v>60</v>
      </c>
      <c r="C71" s="146">
        <f t="shared" si="1"/>
        <v>0</v>
      </c>
      <c r="D71" s="147">
        <f t="shared" si="3"/>
        <v>0</v>
      </c>
      <c r="K71" s="34"/>
      <c r="L71" s="34"/>
      <c r="N71" s="45"/>
      <c r="R71" s="95"/>
      <c r="S71" s="95"/>
      <c r="T71" s="95"/>
      <c r="U71" s="95"/>
      <c r="V71" s="95"/>
      <c r="W71" s="99"/>
      <c r="X71" s="99"/>
      <c r="Y71" s="99"/>
      <c r="Z71" s="95"/>
    </row>
    <row r="72" spans="2:26" x14ac:dyDescent="0.25">
      <c r="B72" s="151">
        <v>61</v>
      </c>
      <c r="C72" s="152">
        <f t="shared" si="1"/>
        <v>0</v>
      </c>
      <c r="D72" s="153">
        <f t="shared" si="3"/>
        <v>0</v>
      </c>
      <c r="K72" s="34"/>
      <c r="L72" s="34"/>
      <c r="N72" s="45"/>
      <c r="R72" s="95"/>
      <c r="S72" s="95"/>
      <c r="T72" s="95"/>
      <c r="U72" s="95"/>
      <c r="V72" s="95"/>
      <c r="W72" s="99"/>
      <c r="X72" s="99"/>
      <c r="Y72" s="99"/>
      <c r="Z72" s="95"/>
    </row>
    <row r="73" spans="2:26" x14ac:dyDescent="0.25">
      <c r="B73" s="46">
        <v>62</v>
      </c>
      <c r="C73" s="146">
        <f t="shared" si="1"/>
        <v>0</v>
      </c>
      <c r="D73" s="147">
        <f t="shared" si="3"/>
        <v>0</v>
      </c>
      <c r="K73" s="34"/>
      <c r="L73" s="34"/>
      <c r="N73" s="45"/>
      <c r="R73" s="95"/>
      <c r="S73" s="95"/>
      <c r="T73" s="95"/>
      <c r="U73" s="95"/>
      <c r="V73" s="95"/>
      <c r="W73" s="99"/>
      <c r="X73" s="99"/>
      <c r="Y73" s="99"/>
      <c r="Z73" s="95"/>
    </row>
    <row r="74" spans="2:26" x14ac:dyDescent="0.25">
      <c r="B74" s="151">
        <v>63</v>
      </c>
      <c r="C74" s="152">
        <f t="shared" si="1"/>
        <v>0</v>
      </c>
      <c r="D74" s="153">
        <f t="shared" si="3"/>
        <v>0</v>
      </c>
      <c r="K74" s="34"/>
      <c r="L74" s="34"/>
      <c r="N74" s="45"/>
      <c r="R74" s="95"/>
      <c r="S74" s="95"/>
      <c r="T74" s="95"/>
      <c r="U74" s="95"/>
      <c r="V74" s="95"/>
      <c r="W74" s="99"/>
      <c r="X74" s="99"/>
      <c r="Y74" s="99"/>
      <c r="Z74" s="95"/>
    </row>
    <row r="75" spans="2:26" x14ac:dyDescent="0.25">
      <c r="B75" s="46">
        <v>64</v>
      </c>
      <c r="C75" s="146">
        <f t="shared" si="1"/>
        <v>0</v>
      </c>
      <c r="D75" s="147">
        <f t="shared" si="3"/>
        <v>0</v>
      </c>
      <c r="K75" s="34"/>
      <c r="L75" s="34"/>
      <c r="N75" s="45"/>
      <c r="R75" s="95"/>
      <c r="S75" s="95"/>
      <c r="T75" s="95"/>
      <c r="U75" s="95"/>
      <c r="V75" s="95"/>
      <c r="W75" s="99"/>
      <c r="X75" s="99"/>
      <c r="Y75" s="99"/>
      <c r="Z75" s="95"/>
    </row>
    <row r="76" spans="2:26" x14ac:dyDescent="0.25">
      <c r="B76" s="151">
        <v>65</v>
      </c>
      <c r="C76" s="152">
        <f t="shared" si="1"/>
        <v>0</v>
      </c>
      <c r="D76" s="153">
        <f t="shared" si="3"/>
        <v>0</v>
      </c>
      <c r="K76" s="34"/>
      <c r="L76" s="34"/>
      <c r="N76" s="45"/>
      <c r="R76" s="95"/>
      <c r="S76" s="95"/>
      <c r="T76" s="95"/>
      <c r="U76" s="95"/>
      <c r="V76" s="95"/>
      <c r="W76" s="99"/>
      <c r="X76" s="99"/>
      <c r="Y76" s="99"/>
      <c r="Z76" s="95"/>
    </row>
    <row r="77" spans="2:26" x14ac:dyDescent="0.25">
      <c r="B77" s="46">
        <v>66</v>
      </c>
      <c r="C77" s="146">
        <f t="shared" si="1"/>
        <v>0</v>
      </c>
      <c r="D77" s="147">
        <f t="shared" si="3"/>
        <v>0</v>
      </c>
      <c r="F77" s="100"/>
      <c r="K77" s="34"/>
      <c r="L77" s="34"/>
      <c r="N77" s="45"/>
      <c r="R77" s="95"/>
      <c r="S77" s="95"/>
      <c r="T77" s="95"/>
      <c r="U77" s="95"/>
      <c r="V77" s="95"/>
      <c r="W77" s="99"/>
      <c r="X77" s="99"/>
      <c r="Y77" s="99"/>
      <c r="Z77" s="95"/>
    </row>
    <row r="78" spans="2:26" x14ac:dyDescent="0.25">
      <c r="B78" s="151">
        <v>67</v>
      </c>
      <c r="C78" s="152">
        <f t="shared" si="1"/>
        <v>0</v>
      </c>
      <c r="D78" s="153">
        <f t="shared" si="3"/>
        <v>0</v>
      </c>
      <c r="F78" s="100"/>
      <c r="K78" s="34"/>
      <c r="L78" s="34"/>
      <c r="N78" s="45"/>
      <c r="R78" s="95"/>
      <c r="S78" s="95"/>
      <c r="T78" s="95"/>
      <c r="U78" s="95"/>
      <c r="V78" s="95"/>
      <c r="W78" s="95"/>
      <c r="X78" s="95"/>
      <c r="Y78" s="95"/>
      <c r="Z78" s="95"/>
    </row>
    <row r="79" spans="2:26" x14ac:dyDescent="0.25">
      <c r="B79" s="46">
        <v>68</v>
      </c>
      <c r="C79" s="146">
        <f t="shared" si="1"/>
        <v>0</v>
      </c>
      <c r="D79" s="147">
        <f t="shared" si="3"/>
        <v>0</v>
      </c>
      <c r="F79" s="100"/>
      <c r="K79" s="34"/>
      <c r="L79" s="34"/>
      <c r="N79" s="45"/>
      <c r="R79" s="95"/>
      <c r="S79" s="95"/>
      <c r="T79" s="95"/>
      <c r="U79" s="95"/>
      <c r="V79" s="95"/>
      <c r="W79" s="95"/>
      <c r="X79" s="95"/>
      <c r="Y79" s="95"/>
      <c r="Z79" s="95"/>
    </row>
    <row r="80" spans="2:26" x14ac:dyDescent="0.25">
      <c r="B80" s="151">
        <v>69</v>
      </c>
      <c r="C80" s="152">
        <f t="shared" si="1"/>
        <v>0</v>
      </c>
      <c r="D80" s="153">
        <f t="shared" si="3"/>
        <v>0</v>
      </c>
      <c r="F80" s="100"/>
      <c r="K80" s="34"/>
      <c r="L80" s="34"/>
      <c r="N80" s="45"/>
      <c r="R80" s="95"/>
      <c r="S80" s="95"/>
      <c r="T80" s="95"/>
      <c r="U80" s="95"/>
      <c r="V80" s="95"/>
      <c r="W80" s="95"/>
      <c r="X80" s="95"/>
      <c r="Y80" s="95"/>
      <c r="Z80" s="95"/>
    </row>
    <row r="81" spans="2:26" x14ac:dyDescent="0.25">
      <c r="B81" s="46">
        <v>70</v>
      </c>
      <c r="C81" s="146">
        <f t="shared" si="1"/>
        <v>0</v>
      </c>
      <c r="D81" s="147">
        <f t="shared" si="3"/>
        <v>0</v>
      </c>
      <c r="F81" s="100"/>
      <c r="K81" s="34"/>
      <c r="L81" s="34"/>
      <c r="N81" s="45"/>
      <c r="R81" s="95"/>
      <c r="S81" s="95"/>
      <c r="T81" s="95"/>
      <c r="U81" s="95"/>
      <c r="V81" s="95"/>
      <c r="W81" s="95"/>
      <c r="X81" s="95"/>
      <c r="Y81" s="95"/>
      <c r="Z81" s="95"/>
    </row>
    <row r="82" spans="2:26" x14ac:dyDescent="0.25">
      <c r="B82" s="151">
        <v>71</v>
      </c>
      <c r="C82" s="152">
        <f t="shared" si="1"/>
        <v>0</v>
      </c>
      <c r="D82" s="153">
        <f t="shared" si="3"/>
        <v>0</v>
      </c>
      <c r="F82" s="100"/>
      <c r="K82" s="34"/>
      <c r="L82" s="34"/>
      <c r="N82" s="45"/>
      <c r="R82" s="95"/>
      <c r="S82" s="95"/>
      <c r="T82" s="95"/>
      <c r="U82" s="95"/>
      <c r="V82" s="95"/>
      <c r="W82" s="95"/>
      <c r="X82" s="95"/>
      <c r="Y82" s="95"/>
      <c r="Z82" s="95"/>
    </row>
    <row r="83" spans="2:26" x14ac:dyDescent="0.25">
      <c r="B83" s="46">
        <v>72</v>
      </c>
      <c r="C83" s="146">
        <f t="shared" si="1"/>
        <v>0</v>
      </c>
      <c r="D83" s="147">
        <f t="shared" si="3"/>
        <v>0</v>
      </c>
      <c r="F83" s="100"/>
      <c r="K83" s="34"/>
      <c r="L83" s="34"/>
      <c r="N83" s="45"/>
      <c r="R83" s="95"/>
      <c r="S83" s="95"/>
      <c r="T83" s="95"/>
      <c r="U83" s="95"/>
      <c r="V83" s="95"/>
      <c r="W83" s="95"/>
      <c r="X83" s="95"/>
      <c r="Y83" s="95"/>
      <c r="Z83" s="95"/>
    </row>
    <row r="84" spans="2:26" x14ac:dyDescent="0.25">
      <c r="B84" s="151">
        <v>73</v>
      </c>
      <c r="C84" s="152">
        <f t="shared" si="1"/>
        <v>0</v>
      </c>
      <c r="D84" s="153">
        <f t="shared" si="3"/>
        <v>0</v>
      </c>
      <c r="F84" s="100"/>
      <c r="K84" s="34"/>
      <c r="L84" s="34"/>
      <c r="N84" s="45"/>
      <c r="R84" s="95"/>
      <c r="S84" s="95"/>
      <c r="T84" s="95"/>
      <c r="U84" s="95"/>
      <c r="V84" s="95"/>
      <c r="W84" s="95"/>
      <c r="X84" s="95"/>
      <c r="Y84" s="95"/>
      <c r="Z84" s="95"/>
    </row>
    <row r="85" spans="2:26" x14ac:dyDescent="0.25">
      <c r="B85" s="46">
        <v>74</v>
      </c>
      <c r="C85" s="146">
        <f t="shared" si="1"/>
        <v>0</v>
      </c>
      <c r="D85" s="147">
        <f t="shared" si="3"/>
        <v>0</v>
      </c>
      <c r="F85" s="100"/>
      <c r="K85" s="34"/>
      <c r="L85" s="34"/>
      <c r="N85" s="45"/>
      <c r="R85" s="95"/>
      <c r="S85" s="95"/>
      <c r="T85" s="95"/>
      <c r="U85" s="95"/>
      <c r="V85" s="95"/>
      <c r="W85" s="95"/>
      <c r="X85" s="95"/>
      <c r="Y85" s="95"/>
      <c r="Z85" s="95"/>
    </row>
    <row r="86" spans="2:26" x14ac:dyDescent="0.25">
      <c r="B86" s="151">
        <v>75</v>
      </c>
      <c r="C86" s="152">
        <f t="shared" si="1"/>
        <v>0</v>
      </c>
      <c r="D86" s="153">
        <f t="shared" si="3"/>
        <v>0</v>
      </c>
      <c r="F86" s="100"/>
      <c r="K86" s="34"/>
      <c r="L86" s="34"/>
      <c r="N86" s="45"/>
      <c r="R86" s="95"/>
      <c r="S86" s="95"/>
      <c r="T86" s="95"/>
      <c r="U86" s="95"/>
      <c r="V86" s="95"/>
      <c r="W86" s="95"/>
      <c r="X86" s="95"/>
      <c r="Y86" s="95"/>
      <c r="Z86" s="95"/>
    </row>
    <row r="87" spans="2:26" x14ac:dyDescent="0.25">
      <c r="B87" s="46">
        <v>76</v>
      </c>
      <c r="C87" s="146">
        <f t="shared" si="1"/>
        <v>0</v>
      </c>
      <c r="D87" s="147">
        <f t="shared" si="3"/>
        <v>0</v>
      </c>
      <c r="F87" s="100"/>
      <c r="K87" s="34"/>
      <c r="L87" s="34"/>
      <c r="N87" s="45"/>
      <c r="R87" s="95"/>
      <c r="S87" s="95"/>
      <c r="T87" s="95"/>
      <c r="U87" s="95"/>
      <c r="V87" s="95"/>
      <c r="W87" s="95"/>
      <c r="X87" s="95"/>
      <c r="Y87" s="95"/>
      <c r="Z87" s="95"/>
    </row>
    <row r="88" spans="2:26" x14ac:dyDescent="0.25">
      <c r="B88" s="151">
        <v>77</v>
      </c>
      <c r="C88" s="152">
        <f t="shared" si="1"/>
        <v>0</v>
      </c>
      <c r="D88" s="153">
        <f t="shared" si="3"/>
        <v>0</v>
      </c>
      <c r="F88" s="100"/>
      <c r="K88" s="34"/>
      <c r="L88" s="34"/>
      <c r="N88" s="45"/>
      <c r="R88" s="95"/>
      <c r="S88" s="95"/>
      <c r="T88" s="95"/>
      <c r="U88" s="95"/>
      <c r="V88" s="95"/>
      <c r="W88" s="95"/>
      <c r="X88" s="95"/>
      <c r="Y88" s="95"/>
      <c r="Z88" s="95"/>
    </row>
    <row r="89" spans="2:26" x14ac:dyDescent="0.25">
      <c r="B89" s="46">
        <v>78</v>
      </c>
      <c r="C89" s="146">
        <f t="shared" si="1"/>
        <v>0</v>
      </c>
      <c r="D89" s="147">
        <f t="shared" si="3"/>
        <v>0</v>
      </c>
      <c r="F89" s="100"/>
      <c r="K89" s="34"/>
      <c r="L89" s="34"/>
      <c r="N89" s="45"/>
      <c r="R89" s="95"/>
      <c r="S89" s="95"/>
      <c r="T89" s="95"/>
      <c r="U89" s="95"/>
      <c r="V89" s="95"/>
      <c r="W89" s="95"/>
      <c r="X89" s="95"/>
      <c r="Y89" s="95"/>
      <c r="Z89" s="95"/>
    </row>
    <row r="90" spans="2:26" x14ac:dyDescent="0.25">
      <c r="B90" s="151">
        <v>79</v>
      </c>
      <c r="C90" s="152">
        <f t="shared" si="1"/>
        <v>0</v>
      </c>
      <c r="D90" s="153">
        <f t="shared" si="3"/>
        <v>0</v>
      </c>
      <c r="F90" s="100"/>
      <c r="K90" s="34"/>
      <c r="L90" s="34"/>
      <c r="N90" s="45"/>
      <c r="R90" s="95"/>
      <c r="S90" s="95"/>
      <c r="T90" s="95"/>
      <c r="U90" s="95"/>
      <c r="V90" s="95"/>
      <c r="W90" s="95"/>
      <c r="X90" s="95"/>
      <c r="Y90" s="95"/>
      <c r="Z90" s="95"/>
    </row>
    <row r="91" spans="2:26" x14ac:dyDescent="0.25">
      <c r="B91" s="46">
        <v>80</v>
      </c>
      <c r="C91" s="146">
        <f t="shared" si="1"/>
        <v>0</v>
      </c>
      <c r="D91" s="147">
        <f t="shared" si="3"/>
        <v>0</v>
      </c>
      <c r="F91" s="100"/>
      <c r="K91" s="34"/>
      <c r="L91" s="34"/>
      <c r="N91" s="45"/>
      <c r="R91" s="95"/>
      <c r="S91" s="95"/>
      <c r="T91" s="95"/>
      <c r="U91" s="95"/>
      <c r="V91" s="95"/>
      <c r="W91" s="95"/>
      <c r="X91" s="95"/>
      <c r="Y91" s="95"/>
      <c r="Z91" s="95"/>
    </row>
    <row r="92" spans="2:26" x14ac:dyDescent="0.25">
      <c r="B92" s="151">
        <v>81</v>
      </c>
      <c r="C92" s="152">
        <f t="shared" si="1"/>
        <v>0</v>
      </c>
      <c r="D92" s="153">
        <f t="shared" si="3"/>
        <v>0</v>
      </c>
      <c r="F92" s="100"/>
      <c r="K92" s="34"/>
      <c r="L92" s="34"/>
      <c r="N92" s="45"/>
      <c r="R92" s="95"/>
      <c r="S92" s="95"/>
      <c r="T92" s="95"/>
      <c r="U92" s="95"/>
      <c r="V92" s="95"/>
      <c r="W92" s="95"/>
      <c r="X92" s="95"/>
      <c r="Y92" s="95"/>
      <c r="Z92" s="95"/>
    </row>
    <row r="93" spans="2:26" x14ac:dyDescent="0.25">
      <c r="B93" s="46">
        <v>82</v>
      </c>
      <c r="C93" s="146">
        <f t="shared" si="1"/>
        <v>0</v>
      </c>
      <c r="D93" s="147">
        <f t="shared" ref="D93:D101" si="4">IF(O270&lt;0,0,IF(O270=0,0,IF(O270&gt;0,O270)))</f>
        <v>0</v>
      </c>
      <c r="F93" s="100"/>
      <c r="K93" s="34"/>
      <c r="L93" s="34"/>
      <c r="N93" s="45"/>
      <c r="R93" s="95"/>
      <c r="S93" s="95"/>
      <c r="T93" s="95"/>
      <c r="U93" s="95"/>
      <c r="V93" s="95"/>
      <c r="W93" s="95"/>
      <c r="X93" s="95"/>
      <c r="Y93" s="95"/>
      <c r="Z93" s="95"/>
    </row>
    <row r="94" spans="2:26" x14ac:dyDescent="0.25">
      <c r="B94" s="151">
        <v>83</v>
      </c>
      <c r="C94" s="152">
        <f t="shared" si="1"/>
        <v>0</v>
      </c>
      <c r="D94" s="153">
        <f t="shared" si="4"/>
        <v>0</v>
      </c>
      <c r="F94" s="100"/>
      <c r="K94" s="34"/>
      <c r="L94" s="34"/>
      <c r="N94" s="45"/>
      <c r="R94" s="95"/>
      <c r="S94" s="95"/>
      <c r="T94" s="95"/>
      <c r="U94" s="95"/>
      <c r="V94" s="95"/>
      <c r="W94" s="95"/>
      <c r="X94" s="95"/>
      <c r="Y94" s="95"/>
      <c r="Z94" s="95"/>
    </row>
    <row r="95" spans="2:26" x14ac:dyDescent="0.25">
      <c r="B95" s="46">
        <v>84</v>
      </c>
      <c r="C95" s="146">
        <f t="shared" si="1"/>
        <v>0</v>
      </c>
      <c r="D95" s="147">
        <f t="shared" si="4"/>
        <v>0</v>
      </c>
      <c r="F95" s="100"/>
      <c r="K95" s="34"/>
      <c r="L95" s="34"/>
      <c r="N95" s="45"/>
      <c r="R95" s="95"/>
      <c r="S95" s="95"/>
      <c r="T95" s="95"/>
      <c r="U95" s="95"/>
      <c r="V95" s="95"/>
      <c r="W95" s="95"/>
      <c r="X95" s="95"/>
      <c r="Y95" s="95"/>
      <c r="Z95" s="95"/>
    </row>
    <row r="96" spans="2:26" x14ac:dyDescent="0.25">
      <c r="B96" s="151">
        <v>85</v>
      </c>
      <c r="C96" s="152">
        <f t="shared" ref="C96:C100" si="5">B273</f>
        <v>0</v>
      </c>
      <c r="D96" s="153">
        <f t="shared" si="4"/>
        <v>0</v>
      </c>
      <c r="F96" s="100"/>
      <c r="K96" s="34"/>
      <c r="L96" s="34"/>
      <c r="N96" s="45"/>
      <c r="R96" s="95"/>
      <c r="S96" s="95"/>
      <c r="T96" s="95"/>
      <c r="U96" s="95"/>
      <c r="V96" s="95"/>
      <c r="W96" s="95"/>
      <c r="X96" s="95"/>
      <c r="Y96" s="95"/>
      <c r="Z96" s="95"/>
    </row>
    <row r="97" spans="2:26" x14ac:dyDescent="0.25">
      <c r="B97" s="46">
        <v>86</v>
      </c>
      <c r="C97" s="146">
        <f t="shared" si="5"/>
        <v>0</v>
      </c>
      <c r="D97" s="147">
        <f t="shared" si="4"/>
        <v>0</v>
      </c>
      <c r="F97" s="100"/>
      <c r="K97" s="34"/>
      <c r="L97" s="34"/>
      <c r="N97" s="45"/>
      <c r="R97" s="95"/>
      <c r="S97" s="95"/>
      <c r="T97" s="95"/>
      <c r="U97" s="95"/>
      <c r="V97" s="95"/>
      <c r="W97" s="95"/>
      <c r="X97" s="95"/>
      <c r="Y97" s="95"/>
      <c r="Z97" s="95"/>
    </row>
    <row r="98" spans="2:26" x14ac:dyDescent="0.25">
      <c r="B98" s="151">
        <v>87</v>
      </c>
      <c r="C98" s="152">
        <f t="shared" si="5"/>
        <v>0</v>
      </c>
      <c r="D98" s="153">
        <f t="shared" si="4"/>
        <v>0</v>
      </c>
      <c r="F98" s="100"/>
      <c r="K98" s="34"/>
      <c r="L98" s="34"/>
      <c r="N98" s="45"/>
      <c r="R98" s="95"/>
      <c r="S98" s="95"/>
      <c r="T98" s="95"/>
      <c r="U98" s="95"/>
      <c r="V98" s="95"/>
      <c r="W98" s="95"/>
      <c r="X98" s="95"/>
      <c r="Y98" s="95"/>
      <c r="Z98" s="95"/>
    </row>
    <row r="99" spans="2:26" x14ac:dyDescent="0.25">
      <c r="B99" s="46">
        <v>88</v>
      </c>
      <c r="C99" s="146">
        <f t="shared" si="5"/>
        <v>0</v>
      </c>
      <c r="D99" s="147">
        <f t="shared" si="4"/>
        <v>0</v>
      </c>
      <c r="F99" s="100"/>
      <c r="K99" s="34"/>
      <c r="L99" s="34"/>
      <c r="N99" s="45"/>
      <c r="R99" s="95"/>
      <c r="S99" s="95"/>
      <c r="T99" s="95"/>
      <c r="U99" s="95"/>
      <c r="V99" s="95"/>
      <c r="W99" s="95"/>
      <c r="X99" s="95"/>
      <c r="Y99" s="95"/>
      <c r="Z99" s="95"/>
    </row>
    <row r="100" spans="2:26" x14ac:dyDescent="0.25">
      <c r="B100" s="151">
        <v>89</v>
      </c>
      <c r="C100" s="152">
        <f t="shared" si="5"/>
        <v>0</v>
      </c>
      <c r="D100" s="153">
        <f t="shared" si="4"/>
        <v>0</v>
      </c>
      <c r="F100" s="100"/>
      <c r="K100" s="34"/>
      <c r="L100" s="34"/>
      <c r="N100" s="45"/>
      <c r="R100" s="95"/>
      <c r="S100" s="95"/>
      <c r="T100" s="95"/>
      <c r="U100" s="95"/>
      <c r="V100" s="95"/>
      <c r="W100" s="95"/>
      <c r="X100" s="95"/>
      <c r="Y100" s="95"/>
      <c r="Z100" s="95"/>
    </row>
    <row r="101" spans="2:26" ht="13.8" thickBot="1" x14ac:dyDescent="0.3">
      <c r="B101" s="148">
        <v>90</v>
      </c>
      <c r="C101" s="149">
        <f>B278</f>
        <v>0</v>
      </c>
      <c r="D101" s="150">
        <f t="shared" si="4"/>
        <v>0</v>
      </c>
      <c r="F101" s="100"/>
      <c r="K101" s="34"/>
      <c r="L101" s="34"/>
      <c r="N101" s="45"/>
      <c r="O101" s="34"/>
      <c r="Q101" s="34"/>
      <c r="R101" s="95"/>
      <c r="S101" s="95"/>
      <c r="T101" s="95"/>
      <c r="U101" s="95"/>
      <c r="V101" s="95"/>
      <c r="W101" s="95"/>
      <c r="X101" s="95"/>
      <c r="Y101" s="95"/>
      <c r="Z101" s="95"/>
    </row>
    <row r="102" spans="2:26" x14ac:dyDescent="0.25">
      <c r="B102" s="28"/>
      <c r="K102" s="34"/>
      <c r="L102" s="34"/>
      <c r="N102" s="45"/>
      <c r="R102" s="95"/>
      <c r="S102" s="95"/>
      <c r="T102" s="95"/>
      <c r="U102" s="95"/>
      <c r="V102" s="95"/>
      <c r="W102" s="95"/>
      <c r="X102" s="95"/>
      <c r="Y102" s="95"/>
      <c r="Z102" s="95"/>
    </row>
    <row r="103" spans="2:26" x14ac:dyDescent="0.25">
      <c r="B103" s="28"/>
      <c r="D103" s="30"/>
      <c r="K103" s="34"/>
      <c r="L103" s="34"/>
      <c r="N103" s="45"/>
      <c r="R103" s="95"/>
      <c r="S103" s="95"/>
      <c r="T103" s="95"/>
      <c r="U103" s="95"/>
      <c r="V103" s="95"/>
      <c r="W103" s="95"/>
      <c r="X103" s="95"/>
      <c r="Y103" s="95"/>
      <c r="Z103" s="95"/>
    </row>
    <row r="104" spans="2:26" x14ac:dyDescent="0.25">
      <c r="B104" s="28"/>
      <c r="K104" s="34"/>
      <c r="L104" s="34"/>
      <c r="N104" s="45"/>
      <c r="R104" s="95"/>
      <c r="S104" s="95"/>
      <c r="T104" s="95"/>
      <c r="U104" s="95"/>
      <c r="V104" s="95"/>
      <c r="W104" s="95"/>
      <c r="X104" s="95"/>
      <c r="Y104" s="95"/>
      <c r="Z104" s="95"/>
    </row>
    <row r="105" spans="2:26" x14ac:dyDescent="0.25">
      <c r="B105" s="28"/>
      <c r="K105" s="34"/>
      <c r="L105" s="34"/>
      <c r="N105" s="45"/>
      <c r="R105" s="95"/>
      <c r="S105" s="95"/>
      <c r="T105" s="95"/>
      <c r="U105" s="95"/>
      <c r="V105" s="95"/>
      <c r="W105" s="95"/>
      <c r="X105" s="95"/>
      <c r="Y105" s="95"/>
      <c r="Z105" s="95"/>
    </row>
    <row r="106" spans="2:26" x14ac:dyDescent="0.25">
      <c r="B106" s="28"/>
      <c r="K106" s="34"/>
      <c r="L106" s="34"/>
      <c r="N106" s="45"/>
      <c r="R106" s="95"/>
      <c r="S106" s="95"/>
      <c r="T106" s="95"/>
      <c r="U106" s="95"/>
      <c r="V106" s="95"/>
      <c r="W106" s="95"/>
      <c r="X106" s="95"/>
      <c r="Y106" s="95"/>
      <c r="Z106" s="95"/>
    </row>
    <row r="107" spans="2:26" x14ac:dyDescent="0.25">
      <c r="B107" s="28"/>
      <c r="K107" s="34"/>
      <c r="L107" s="34"/>
      <c r="N107" s="45"/>
      <c r="R107" s="95"/>
      <c r="S107" s="95"/>
      <c r="T107" s="95"/>
      <c r="U107" s="95"/>
      <c r="V107" s="95"/>
      <c r="W107" s="95"/>
      <c r="X107" s="95"/>
      <c r="Y107" s="95"/>
      <c r="Z107" s="95"/>
    </row>
    <row r="108" spans="2:26" x14ac:dyDescent="0.25">
      <c r="B108" s="28"/>
      <c r="K108" s="34"/>
      <c r="L108" s="34"/>
      <c r="N108" s="45"/>
      <c r="R108" s="95"/>
      <c r="S108" s="95"/>
      <c r="T108" s="95"/>
      <c r="U108" s="95"/>
      <c r="V108" s="95"/>
      <c r="W108" s="95"/>
      <c r="X108" s="95"/>
      <c r="Y108" s="95"/>
      <c r="Z108" s="95"/>
    </row>
    <row r="109" spans="2:26" x14ac:dyDescent="0.25">
      <c r="B109" s="28"/>
      <c r="K109" s="34"/>
      <c r="L109" s="34"/>
      <c r="N109" s="45"/>
      <c r="R109" s="95"/>
      <c r="S109" s="95"/>
      <c r="T109" s="95"/>
      <c r="U109" s="95"/>
      <c r="V109" s="95"/>
      <c r="W109" s="95"/>
      <c r="X109" s="95"/>
      <c r="Y109" s="95"/>
      <c r="Z109" s="95"/>
    </row>
    <row r="110" spans="2:26" x14ac:dyDescent="0.25">
      <c r="B110" s="28"/>
      <c r="K110" s="34"/>
      <c r="L110" s="34"/>
      <c r="N110" s="45"/>
      <c r="R110" s="95"/>
      <c r="S110" s="95"/>
      <c r="T110" s="95"/>
      <c r="U110" s="95"/>
      <c r="V110" s="95"/>
      <c r="W110" s="95"/>
      <c r="X110" s="95"/>
      <c r="Y110" s="95"/>
      <c r="Z110" s="95"/>
    </row>
    <row r="111" spans="2:26" x14ac:dyDescent="0.25">
      <c r="K111" s="34"/>
      <c r="L111" s="34"/>
      <c r="N111" s="45"/>
      <c r="R111" s="95"/>
      <c r="S111" s="95"/>
      <c r="T111" s="95"/>
      <c r="U111" s="95"/>
      <c r="V111" s="95"/>
      <c r="W111" s="95"/>
      <c r="X111" s="95"/>
      <c r="Y111" s="95"/>
      <c r="Z111" s="95"/>
    </row>
    <row r="112" spans="2:26" x14ac:dyDescent="0.25">
      <c r="K112" s="34"/>
      <c r="L112" s="34"/>
      <c r="N112" s="45"/>
      <c r="R112" s="95"/>
      <c r="S112" s="95"/>
      <c r="T112" s="95"/>
      <c r="U112" s="95"/>
      <c r="V112" s="95"/>
      <c r="W112" s="95"/>
      <c r="X112" s="95"/>
      <c r="Y112" s="95"/>
      <c r="Z112" s="95"/>
    </row>
    <row r="113" spans="11:26" x14ac:dyDescent="0.25">
      <c r="K113" s="34"/>
      <c r="L113" s="34"/>
      <c r="N113" s="45"/>
      <c r="R113" s="95"/>
      <c r="S113" s="95"/>
      <c r="T113" s="95"/>
      <c r="U113" s="95"/>
      <c r="V113" s="95"/>
      <c r="W113" s="95"/>
      <c r="X113" s="95"/>
      <c r="Y113" s="95"/>
      <c r="Z113" s="95"/>
    </row>
    <row r="114" spans="11:26" x14ac:dyDescent="0.25">
      <c r="K114" s="34"/>
      <c r="L114" s="34"/>
      <c r="N114" s="45"/>
      <c r="R114" s="95"/>
      <c r="S114" s="95"/>
      <c r="T114" s="95"/>
      <c r="U114" s="95"/>
      <c r="V114" s="95"/>
      <c r="W114" s="95"/>
      <c r="X114" s="95"/>
      <c r="Y114" s="95"/>
      <c r="Z114" s="95"/>
    </row>
    <row r="115" spans="11:26" x14ac:dyDescent="0.25">
      <c r="K115" s="34"/>
      <c r="L115" s="34"/>
      <c r="N115" s="45"/>
      <c r="R115" s="95"/>
      <c r="S115" s="95"/>
      <c r="T115" s="95"/>
      <c r="U115" s="95"/>
      <c r="V115" s="95"/>
      <c r="W115" s="95"/>
      <c r="X115" s="95"/>
      <c r="Y115" s="95"/>
      <c r="Z115" s="95"/>
    </row>
    <row r="116" spans="11:26" x14ac:dyDescent="0.25">
      <c r="K116" s="34"/>
      <c r="L116" s="34"/>
      <c r="N116" s="45"/>
      <c r="R116" s="95"/>
      <c r="S116" s="95"/>
      <c r="T116" s="95"/>
      <c r="U116" s="95"/>
      <c r="V116" s="95"/>
      <c r="W116" s="95"/>
      <c r="X116" s="95"/>
      <c r="Y116" s="95"/>
      <c r="Z116" s="95"/>
    </row>
    <row r="117" spans="11:26" ht="39.6" customHeight="1" x14ac:dyDescent="0.25">
      <c r="K117" s="34"/>
      <c r="L117" s="34"/>
      <c r="N117" s="45"/>
      <c r="R117" s="95"/>
      <c r="S117" s="95"/>
      <c r="T117" s="95"/>
      <c r="U117" s="95"/>
      <c r="V117" s="95"/>
      <c r="W117" s="95"/>
      <c r="X117" s="95"/>
      <c r="Y117" s="95"/>
      <c r="Z117" s="95"/>
    </row>
    <row r="118" spans="11:26" x14ac:dyDescent="0.25">
      <c r="K118" s="34"/>
      <c r="L118" s="34"/>
      <c r="N118" s="45"/>
      <c r="R118" s="95"/>
      <c r="S118" s="95"/>
      <c r="T118" s="95"/>
      <c r="U118" s="95"/>
      <c r="V118" s="95"/>
      <c r="W118" s="95"/>
      <c r="X118" s="95"/>
      <c r="Y118" s="95"/>
      <c r="Z118" s="95"/>
    </row>
    <row r="119" spans="11:26" x14ac:dyDescent="0.25">
      <c r="K119" s="34"/>
      <c r="L119" s="34"/>
      <c r="N119" s="45"/>
      <c r="R119" s="95"/>
      <c r="S119" s="95"/>
      <c r="T119" s="95"/>
      <c r="U119" s="95"/>
      <c r="V119" s="95"/>
      <c r="W119" s="95"/>
      <c r="X119" s="95"/>
      <c r="Y119" s="95"/>
      <c r="Z119" s="95"/>
    </row>
    <row r="120" spans="11:26" x14ac:dyDescent="0.25">
      <c r="K120" s="34"/>
      <c r="L120" s="34"/>
      <c r="N120" s="45"/>
      <c r="R120" s="95"/>
      <c r="S120" s="95"/>
      <c r="T120" s="95"/>
      <c r="U120" s="95"/>
      <c r="V120" s="95"/>
      <c r="W120" s="95"/>
      <c r="X120" s="95"/>
      <c r="Y120" s="95"/>
      <c r="Z120" s="95"/>
    </row>
    <row r="121" spans="11:26" x14ac:dyDescent="0.25">
      <c r="K121" s="34"/>
      <c r="L121" s="34"/>
      <c r="N121" s="45"/>
      <c r="R121" s="95"/>
      <c r="S121" s="95"/>
      <c r="T121" s="95"/>
      <c r="U121" s="95"/>
      <c r="V121" s="95"/>
      <c r="W121" s="95"/>
      <c r="X121" s="95"/>
      <c r="Y121" s="95"/>
      <c r="Z121" s="95"/>
    </row>
    <row r="122" spans="11:26" x14ac:dyDescent="0.25">
      <c r="K122" s="34"/>
      <c r="L122" s="34"/>
      <c r="N122" s="45"/>
      <c r="R122" s="95"/>
      <c r="S122" s="95"/>
      <c r="T122" s="95"/>
      <c r="U122" s="95"/>
      <c r="V122" s="95"/>
      <c r="W122" s="95"/>
      <c r="X122" s="95"/>
      <c r="Y122" s="95"/>
      <c r="Z122" s="95"/>
    </row>
    <row r="123" spans="11:26" x14ac:dyDescent="0.25">
      <c r="K123" s="34"/>
      <c r="L123" s="34"/>
      <c r="N123" s="45"/>
      <c r="R123" s="95"/>
      <c r="S123" s="95"/>
      <c r="T123" s="95"/>
      <c r="U123" s="95"/>
      <c r="V123" s="95"/>
      <c r="W123" s="95"/>
      <c r="X123" s="95"/>
      <c r="Y123" s="95"/>
      <c r="Z123" s="95"/>
    </row>
    <row r="124" spans="11:26" x14ac:dyDescent="0.25">
      <c r="K124" s="34"/>
      <c r="L124" s="34"/>
      <c r="N124" s="45"/>
      <c r="R124" s="95"/>
      <c r="S124" s="95"/>
      <c r="T124" s="95"/>
      <c r="U124" s="95"/>
      <c r="V124" s="95"/>
      <c r="W124" s="95"/>
      <c r="X124" s="95"/>
      <c r="Y124" s="95"/>
      <c r="Z124" s="95"/>
    </row>
    <row r="125" spans="11:26" x14ac:dyDescent="0.25">
      <c r="K125" s="34"/>
      <c r="L125" s="34"/>
      <c r="N125" s="45"/>
      <c r="R125" s="95"/>
      <c r="S125" s="95"/>
      <c r="T125" s="95"/>
      <c r="U125" s="95"/>
      <c r="V125" s="95"/>
      <c r="W125" s="95"/>
      <c r="X125" s="95"/>
      <c r="Y125" s="95"/>
      <c r="Z125" s="95"/>
    </row>
    <row r="126" spans="11:26" x14ac:dyDescent="0.25">
      <c r="K126" s="34"/>
      <c r="L126" s="34"/>
      <c r="N126" s="45"/>
      <c r="R126" s="95"/>
      <c r="S126" s="95"/>
      <c r="T126" s="95"/>
      <c r="U126" s="95"/>
      <c r="V126" s="95"/>
      <c r="W126" s="95"/>
      <c r="X126" s="95"/>
      <c r="Y126" s="95"/>
      <c r="Z126" s="95"/>
    </row>
    <row r="127" spans="11:26" x14ac:dyDescent="0.25">
      <c r="K127" s="34"/>
      <c r="L127" s="34"/>
      <c r="N127" s="45"/>
      <c r="R127" s="95"/>
      <c r="S127" s="95"/>
      <c r="T127" s="95"/>
      <c r="U127" s="95"/>
      <c r="V127" s="95"/>
      <c r="W127" s="95"/>
      <c r="X127" s="95"/>
      <c r="Y127" s="95"/>
      <c r="Z127" s="95"/>
    </row>
    <row r="128" spans="11:26" x14ac:dyDescent="0.25">
      <c r="K128" s="34"/>
      <c r="L128" s="34"/>
      <c r="N128" s="45"/>
      <c r="R128" s="95"/>
      <c r="S128" s="95"/>
      <c r="T128" s="95"/>
      <c r="U128" s="95"/>
      <c r="V128" s="95"/>
      <c r="W128" s="95"/>
      <c r="X128" s="95"/>
      <c r="Y128" s="95"/>
      <c r="Z128" s="95"/>
    </row>
    <row r="129" spans="2:26" x14ac:dyDescent="0.25">
      <c r="K129" s="34"/>
      <c r="L129" s="34"/>
      <c r="N129" s="45"/>
      <c r="R129" s="95"/>
      <c r="S129" s="95"/>
      <c r="T129" s="95"/>
      <c r="U129" s="95"/>
      <c r="V129" s="95"/>
      <c r="W129" s="95"/>
      <c r="X129" s="95"/>
      <c r="Y129" s="95"/>
      <c r="Z129" s="95"/>
    </row>
    <row r="130" spans="2:26" x14ac:dyDescent="0.25">
      <c r="K130" s="34"/>
      <c r="L130" s="34"/>
      <c r="N130" s="45"/>
      <c r="R130" s="95"/>
      <c r="S130" s="95"/>
      <c r="T130" s="95"/>
      <c r="U130" s="95"/>
      <c r="V130" s="95"/>
      <c r="W130" s="95"/>
      <c r="X130" s="95"/>
      <c r="Y130" s="95"/>
      <c r="Z130" s="95"/>
    </row>
    <row r="131" spans="2:26" x14ac:dyDescent="0.25">
      <c r="K131" s="34"/>
      <c r="L131" s="34"/>
      <c r="N131" s="45"/>
      <c r="R131" s="95"/>
      <c r="S131" s="95"/>
      <c r="T131" s="95"/>
      <c r="U131" s="95"/>
      <c r="V131" s="95"/>
      <c r="W131" s="95"/>
      <c r="X131" s="95"/>
      <c r="Y131" s="95"/>
      <c r="Z131" s="95"/>
    </row>
    <row r="132" spans="2:26" x14ac:dyDescent="0.25">
      <c r="K132" s="34"/>
      <c r="L132" s="34"/>
      <c r="N132" s="45"/>
      <c r="R132" s="95"/>
      <c r="S132" s="95"/>
      <c r="T132" s="95"/>
      <c r="U132" s="95"/>
      <c r="V132" s="95"/>
      <c r="W132" s="95"/>
      <c r="X132" s="95"/>
      <c r="Y132" s="95"/>
      <c r="Z132" s="95"/>
    </row>
    <row r="133" spans="2:26" x14ac:dyDescent="0.25">
      <c r="K133" s="34"/>
      <c r="L133" s="34"/>
      <c r="N133" s="45"/>
      <c r="R133" s="95"/>
      <c r="S133" s="95"/>
      <c r="T133" s="95"/>
      <c r="U133" s="95"/>
      <c r="V133" s="95"/>
      <c r="W133" s="95"/>
      <c r="X133" s="95"/>
      <c r="Y133" s="95"/>
      <c r="Z133" s="95"/>
    </row>
    <row r="134" spans="2:26" x14ac:dyDescent="0.25">
      <c r="K134" s="34"/>
      <c r="L134" s="34"/>
      <c r="N134" s="45"/>
      <c r="R134" s="95"/>
      <c r="S134" s="95"/>
      <c r="T134" s="95"/>
      <c r="U134" s="95"/>
      <c r="V134" s="95"/>
      <c r="W134" s="95"/>
      <c r="X134" s="95"/>
      <c r="Y134" s="95"/>
      <c r="Z134" s="95"/>
    </row>
    <row r="135" spans="2:26" x14ac:dyDescent="0.25">
      <c r="B135" s="28"/>
      <c r="D135" s="2"/>
      <c r="H135" s="34"/>
      <c r="K135" s="34"/>
      <c r="L135" s="34"/>
      <c r="N135" s="45"/>
      <c r="R135" s="95"/>
      <c r="S135" s="95"/>
      <c r="T135" s="95"/>
      <c r="U135" s="95"/>
      <c r="V135" s="95"/>
      <c r="W135" s="95"/>
      <c r="X135" s="95"/>
      <c r="Y135" s="95"/>
      <c r="Z135" s="95"/>
    </row>
    <row r="136" spans="2:26" x14ac:dyDescent="0.25">
      <c r="B136" s="28"/>
      <c r="D136" s="2"/>
      <c r="H136" s="34"/>
      <c r="K136" s="34"/>
      <c r="L136" s="34"/>
      <c r="N136" s="45"/>
      <c r="R136" s="95"/>
      <c r="S136" s="95"/>
      <c r="T136" s="95"/>
      <c r="U136" s="95"/>
      <c r="V136" s="95"/>
      <c r="W136" s="95"/>
      <c r="X136" s="95"/>
      <c r="Y136" s="95"/>
      <c r="Z136" s="95"/>
    </row>
    <row r="137" spans="2:26" x14ac:dyDescent="0.25">
      <c r="B137" s="28"/>
      <c r="D137" s="2"/>
      <c r="H137" s="34"/>
      <c r="K137" s="34"/>
      <c r="L137" s="34"/>
      <c r="N137" s="45"/>
      <c r="R137" s="95"/>
      <c r="S137" s="95"/>
      <c r="T137" s="95"/>
      <c r="U137" s="95"/>
      <c r="V137" s="95"/>
      <c r="W137" s="95"/>
      <c r="X137" s="95"/>
      <c r="Y137" s="95"/>
      <c r="Z137" s="95"/>
    </row>
    <row r="138" spans="2:26" x14ac:dyDescent="0.25">
      <c r="B138" s="28"/>
      <c r="D138" s="2"/>
      <c r="H138" s="34"/>
      <c r="K138" s="34"/>
      <c r="L138" s="34"/>
      <c r="N138" s="45"/>
      <c r="R138" s="95"/>
      <c r="S138" s="95"/>
      <c r="T138" s="95"/>
      <c r="U138" s="95"/>
      <c r="V138" s="95"/>
      <c r="W138" s="95"/>
      <c r="X138" s="95"/>
      <c r="Y138" s="95"/>
      <c r="Z138" s="95"/>
    </row>
    <row r="139" spans="2:26" x14ac:dyDescent="0.25">
      <c r="B139" s="28"/>
      <c r="D139" s="2"/>
      <c r="H139" s="34"/>
      <c r="K139" s="34"/>
      <c r="L139" s="34"/>
      <c r="N139" s="45"/>
      <c r="R139" s="95"/>
      <c r="S139" s="95"/>
      <c r="T139" s="95"/>
      <c r="U139" s="95"/>
      <c r="V139" s="95"/>
      <c r="W139" s="95"/>
      <c r="X139" s="95"/>
      <c r="Y139" s="95"/>
      <c r="Z139" s="95"/>
    </row>
    <row r="140" spans="2:26" x14ac:dyDescent="0.25">
      <c r="B140" s="28"/>
      <c r="D140" s="2"/>
      <c r="H140" s="34"/>
      <c r="K140" s="34"/>
      <c r="L140" s="34"/>
      <c r="N140" s="45"/>
      <c r="R140" s="95"/>
      <c r="S140" s="95"/>
      <c r="T140" s="95"/>
      <c r="U140" s="95"/>
      <c r="V140" s="95"/>
      <c r="W140" s="95"/>
      <c r="X140" s="95"/>
      <c r="Y140" s="95"/>
      <c r="Z140" s="95"/>
    </row>
    <row r="141" spans="2:26" x14ac:dyDescent="0.25">
      <c r="B141" s="28"/>
      <c r="D141" s="2"/>
      <c r="H141" s="34"/>
      <c r="K141" s="34"/>
      <c r="L141" s="34"/>
      <c r="N141" s="45"/>
      <c r="R141" s="95"/>
      <c r="S141" s="95"/>
      <c r="T141" s="95"/>
      <c r="U141" s="95"/>
      <c r="V141" s="95"/>
      <c r="W141" s="95"/>
      <c r="X141" s="95"/>
      <c r="Y141" s="95"/>
      <c r="Z141" s="95"/>
    </row>
    <row r="142" spans="2:26" x14ac:dyDescent="0.25">
      <c r="B142" s="28"/>
      <c r="D142" s="2"/>
      <c r="H142" s="34"/>
      <c r="K142" s="34"/>
      <c r="L142" s="34"/>
      <c r="N142" s="45"/>
      <c r="R142" s="95"/>
      <c r="S142" s="95"/>
      <c r="T142" s="95"/>
      <c r="U142" s="95"/>
      <c r="V142" s="95"/>
      <c r="W142" s="95"/>
      <c r="X142" s="95"/>
      <c r="Y142" s="95"/>
      <c r="Z142" s="95"/>
    </row>
    <row r="143" spans="2:26" x14ac:dyDescent="0.25">
      <c r="B143" s="28"/>
      <c r="D143" s="2"/>
      <c r="H143" s="34"/>
      <c r="K143" s="34"/>
      <c r="L143" s="34"/>
      <c r="N143" s="45"/>
      <c r="R143" s="95"/>
      <c r="S143" s="95"/>
      <c r="T143" s="95"/>
      <c r="U143" s="95"/>
      <c r="V143" s="95"/>
      <c r="W143" s="95"/>
      <c r="X143" s="95"/>
      <c r="Y143" s="95"/>
      <c r="Z143" s="95"/>
    </row>
    <row r="144" spans="2:26" x14ac:dyDescent="0.25">
      <c r="B144" s="28"/>
      <c r="D144" s="2"/>
      <c r="H144" s="34"/>
      <c r="K144" s="34"/>
      <c r="L144" s="34"/>
      <c r="N144" s="45"/>
      <c r="R144" s="95"/>
      <c r="S144" s="95"/>
      <c r="T144" s="95"/>
      <c r="U144" s="95"/>
      <c r="V144" s="95"/>
      <c r="W144" s="95"/>
      <c r="X144" s="95"/>
      <c r="Y144" s="95"/>
      <c r="Z144" s="95"/>
    </row>
    <row r="145" spans="2:26" x14ac:dyDescent="0.25">
      <c r="B145" s="28"/>
      <c r="D145" s="2"/>
      <c r="H145" s="34"/>
      <c r="K145" s="34"/>
      <c r="L145" s="34"/>
      <c r="N145" s="45"/>
      <c r="R145" s="95"/>
      <c r="S145" s="95"/>
      <c r="T145" s="95"/>
      <c r="U145" s="95"/>
      <c r="V145" s="95"/>
      <c r="W145" s="95"/>
      <c r="X145" s="95"/>
      <c r="Y145" s="95"/>
      <c r="Z145" s="95"/>
    </row>
    <row r="146" spans="2:26" x14ac:dyDescent="0.25">
      <c r="B146" s="28"/>
      <c r="D146" s="2"/>
      <c r="H146" s="34"/>
      <c r="K146" s="34"/>
      <c r="L146" s="34"/>
      <c r="N146" s="45"/>
      <c r="R146" s="95"/>
      <c r="S146" s="95"/>
      <c r="T146" s="95"/>
      <c r="U146" s="95"/>
      <c r="V146" s="95"/>
      <c r="W146" s="95"/>
      <c r="X146" s="95"/>
      <c r="Y146" s="95"/>
      <c r="Z146" s="95"/>
    </row>
    <row r="147" spans="2:26" x14ac:dyDescent="0.25">
      <c r="B147" s="28"/>
      <c r="D147" s="2"/>
      <c r="H147" s="34"/>
      <c r="K147" s="34"/>
      <c r="L147" s="34"/>
      <c r="N147" s="45"/>
      <c r="R147" s="95"/>
      <c r="S147" s="95"/>
      <c r="T147" s="95"/>
      <c r="U147" s="95"/>
      <c r="V147" s="95"/>
      <c r="W147" s="95"/>
      <c r="X147" s="95"/>
      <c r="Y147" s="95"/>
      <c r="Z147" s="95"/>
    </row>
    <row r="148" spans="2:26" x14ac:dyDescent="0.25">
      <c r="B148" s="28"/>
      <c r="D148" s="2"/>
      <c r="H148" s="34"/>
      <c r="K148" s="34"/>
      <c r="L148" s="34"/>
      <c r="N148" s="45"/>
      <c r="R148" s="95"/>
      <c r="S148" s="95"/>
      <c r="T148" s="95"/>
      <c r="U148" s="95"/>
      <c r="V148" s="95"/>
      <c r="W148" s="95"/>
      <c r="X148" s="95"/>
      <c r="Y148" s="95"/>
      <c r="Z148" s="95"/>
    </row>
    <row r="149" spans="2:26" x14ac:dyDescent="0.25">
      <c r="B149" s="28"/>
      <c r="D149" s="2"/>
      <c r="H149" s="34"/>
      <c r="K149" s="34"/>
      <c r="L149" s="34"/>
      <c r="N149" s="45"/>
      <c r="R149" s="95"/>
      <c r="S149" s="95"/>
      <c r="T149" s="95"/>
      <c r="U149" s="95"/>
      <c r="V149" s="95"/>
      <c r="W149" s="95"/>
      <c r="X149" s="95"/>
      <c r="Y149" s="95"/>
      <c r="Z149" s="95"/>
    </row>
    <row r="150" spans="2:26" x14ac:dyDescent="0.25">
      <c r="B150" s="28"/>
      <c r="D150" s="2"/>
      <c r="H150" s="34"/>
      <c r="K150" s="34"/>
      <c r="L150" s="34"/>
      <c r="N150" s="45"/>
      <c r="R150" s="95"/>
      <c r="S150" s="95"/>
      <c r="T150" s="95"/>
      <c r="U150" s="95"/>
      <c r="V150" s="95"/>
      <c r="W150" s="95"/>
      <c r="X150" s="95"/>
      <c r="Y150" s="95"/>
      <c r="Z150" s="95"/>
    </row>
    <row r="151" spans="2:26" x14ac:dyDescent="0.25">
      <c r="B151" s="28"/>
      <c r="D151" s="2"/>
      <c r="H151" s="34"/>
      <c r="K151" s="34"/>
      <c r="L151" s="34"/>
      <c r="N151" s="45"/>
      <c r="R151" s="95"/>
      <c r="S151" s="95"/>
      <c r="T151" s="95"/>
      <c r="U151" s="95"/>
      <c r="V151" s="95"/>
      <c r="W151" s="95"/>
      <c r="X151" s="95"/>
      <c r="Y151" s="95"/>
      <c r="Z151" s="95"/>
    </row>
    <row r="152" spans="2:26" x14ac:dyDescent="0.25">
      <c r="B152" s="28"/>
      <c r="D152" s="2"/>
      <c r="H152" s="34"/>
      <c r="K152" s="34"/>
      <c r="L152" s="34"/>
      <c r="N152" s="45"/>
      <c r="R152" s="95"/>
      <c r="S152" s="95"/>
      <c r="T152" s="95"/>
      <c r="U152" s="95"/>
      <c r="V152" s="95"/>
      <c r="W152" s="95"/>
      <c r="X152" s="95"/>
      <c r="Y152" s="95"/>
      <c r="Z152" s="95"/>
    </row>
    <row r="153" spans="2:26" x14ac:dyDescent="0.25">
      <c r="B153" s="28"/>
      <c r="D153" s="2"/>
      <c r="H153" s="34"/>
      <c r="K153" s="34"/>
      <c r="L153" s="34"/>
      <c r="N153" s="45"/>
      <c r="R153" s="95"/>
      <c r="S153" s="95"/>
      <c r="T153" s="95"/>
      <c r="U153" s="95"/>
      <c r="V153" s="95"/>
      <c r="W153" s="95"/>
      <c r="X153" s="95"/>
      <c r="Y153" s="95"/>
      <c r="Z153" s="95"/>
    </row>
    <row r="154" spans="2:26" x14ac:dyDescent="0.25">
      <c r="B154" s="28"/>
      <c r="D154" s="2"/>
      <c r="H154" s="34"/>
      <c r="K154" s="34"/>
      <c r="L154" s="34"/>
      <c r="N154" s="45"/>
      <c r="R154" s="95"/>
      <c r="S154" s="95"/>
      <c r="T154" s="95"/>
      <c r="U154" s="95"/>
      <c r="V154" s="95"/>
      <c r="W154" s="95"/>
      <c r="X154" s="95"/>
      <c r="Y154" s="95"/>
      <c r="Z154" s="95"/>
    </row>
    <row r="155" spans="2:26" x14ac:dyDescent="0.25">
      <c r="B155" s="28"/>
      <c r="D155" s="2"/>
      <c r="H155" s="34"/>
      <c r="K155" s="34"/>
      <c r="L155" s="34"/>
      <c r="N155" s="45"/>
      <c r="R155" s="95"/>
      <c r="S155" s="95"/>
      <c r="T155" s="95"/>
      <c r="U155" s="95"/>
      <c r="V155" s="95"/>
      <c r="W155" s="95"/>
      <c r="X155" s="95"/>
      <c r="Y155" s="95"/>
      <c r="Z155" s="95"/>
    </row>
    <row r="156" spans="2:26" x14ac:dyDescent="0.25">
      <c r="B156" s="28"/>
      <c r="D156" s="2"/>
      <c r="H156" s="34"/>
      <c r="K156" s="34"/>
      <c r="L156" s="34"/>
      <c r="N156" s="45"/>
      <c r="R156" s="95"/>
      <c r="S156" s="95"/>
      <c r="T156" s="95"/>
      <c r="U156" s="95"/>
      <c r="V156" s="95"/>
      <c r="W156" s="95"/>
      <c r="X156" s="95"/>
      <c r="Y156" s="95"/>
      <c r="Z156" s="95"/>
    </row>
    <row r="157" spans="2:26" x14ac:dyDescent="0.25">
      <c r="B157" s="28"/>
      <c r="D157" s="2"/>
      <c r="H157" s="34"/>
      <c r="K157" s="34"/>
      <c r="L157" s="34"/>
      <c r="N157" s="45"/>
      <c r="R157" s="95"/>
      <c r="S157" s="95"/>
      <c r="T157" s="95"/>
      <c r="U157" s="95"/>
      <c r="V157" s="95"/>
      <c r="W157" s="95"/>
      <c r="X157" s="95"/>
      <c r="Y157" s="95"/>
      <c r="Z157" s="95"/>
    </row>
    <row r="158" spans="2:26" x14ac:dyDescent="0.25">
      <c r="B158" s="28"/>
      <c r="D158" s="2"/>
      <c r="H158" s="34"/>
      <c r="K158" s="34"/>
      <c r="L158" s="34"/>
      <c r="N158" s="45"/>
      <c r="R158" s="95"/>
      <c r="S158" s="95"/>
      <c r="T158" s="95"/>
      <c r="U158" s="95"/>
      <c r="V158" s="95"/>
      <c r="W158" s="95"/>
      <c r="X158" s="95"/>
      <c r="Y158" s="95"/>
      <c r="Z158" s="95"/>
    </row>
    <row r="159" spans="2:26" x14ac:dyDescent="0.25">
      <c r="B159" s="28"/>
      <c r="D159" s="2"/>
      <c r="H159" s="34"/>
      <c r="K159" s="34"/>
      <c r="L159" s="34"/>
      <c r="N159" s="45"/>
      <c r="R159" s="95"/>
      <c r="S159" s="95"/>
      <c r="T159" s="95"/>
      <c r="U159" s="95"/>
      <c r="V159" s="95"/>
      <c r="W159" s="95"/>
      <c r="X159" s="95"/>
      <c r="Y159" s="95"/>
      <c r="Z159" s="95"/>
    </row>
    <row r="160" spans="2:26" x14ac:dyDescent="0.25">
      <c r="B160" s="28"/>
      <c r="D160" s="2"/>
      <c r="H160" s="34"/>
      <c r="K160" s="34"/>
      <c r="L160" s="34"/>
      <c r="N160" s="45"/>
      <c r="R160" s="95"/>
      <c r="S160" s="95"/>
      <c r="T160" s="95"/>
      <c r="U160" s="95"/>
      <c r="V160" s="95"/>
      <c r="W160" s="95"/>
      <c r="X160" s="95"/>
      <c r="Y160" s="95"/>
      <c r="Z160" s="95"/>
    </row>
    <row r="161" spans="2:26" x14ac:dyDescent="0.25">
      <c r="B161" s="28"/>
      <c r="D161" s="2"/>
      <c r="H161" s="34"/>
      <c r="K161" s="34"/>
      <c r="L161" s="34"/>
      <c r="N161" s="45"/>
      <c r="R161" s="95"/>
      <c r="S161" s="95"/>
      <c r="T161" s="95"/>
      <c r="U161" s="95"/>
      <c r="V161" s="95"/>
      <c r="W161" s="95"/>
      <c r="X161" s="95"/>
      <c r="Y161" s="95"/>
      <c r="Z161" s="95"/>
    </row>
    <row r="162" spans="2:26" x14ac:dyDescent="0.25">
      <c r="B162" s="28"/>
      <c r="D162" s="2"/>
      <c r="H162" s="34"/>
      <c r="K162" s="34"/>
      <c r="L162" s="34"/>
      <c r="N162" s="45"/>
      <c r="R162" s="95"/>
      <c r="S162" s="95"/>
      <c r="T162" s="95"/>
      <c r="U162" s="95"/>
      <c r="V162" s="95"/>
      <c r="W162" s="95"/>
      <c r="X162" s="95"/>
      <c r="Y162" s="95"/>
      <c r="Z162" s="95"/>
    </row>
    <row r="163" spans="2:26" x14ac:dyDescent="0.25">
      <c r="B163" s="28"/>
      <c r="D163" s="2"/>
      <c r="H163" s="34"/>
      <c r="K163" s="34"/>
      <c r="L163" s="34"/>
      <c r="N163" s="45"/>
      <c r="R163" s="95"/>
      <c r="S163" s="95"/>
      <c r="T163" s="95"/>
      <c r="U163" s="95"/>
      <c r="V163" s="95"/>
      <c r="W163" s="95"/>
      <c r="X163" s="95"/>
      <c r="Y163" s="95"/>
      <c r="Z163" s="95"/>
    </row>
    <row r="164" spans="2:26" x14ac:dyDescent="0.25">
      <c r="B164" s="28"/>
      <c r="D164" s="2"/>
      <c r="H164" s="34"/>
      <c r="K164" s="34"/>
      <c r="L164" s="34"/>
      <c r="N164" s="45"/>
      <c r="R164" s="95"/>
      <c r="S164" s="95"/>
      <c r="T164" s="95"/>
      <c r="U164" s="95"/>
      <c r="V164" s="95"/>
      <c r="W164" s="95"/>
      <c r="X164" s="95"/>
      <c r="Y164" s="95"/>
      <c r="Z164" s="95"/>
    </row>
    <row r="165" spans="2:26" x14ac:dyDescent="0.25">
      <c r="B165" s="28"/>
      <c r="D165" s="2"/>
      <c r="H165" s="34"/>
      <c r="K165" s="34"/>
      <c r="L165" s="34"/>
      <c r="N165" s="45"/>
      <c r="R165" s="95"/>
      <c r="S165" s="95"/>
      <c r="T165" s="95"/>
      <c r="U165" s="95"/>
      <c r="V165" s="95"/>
      <c r="W165" s="95"/>
      <c r="X165" s="95"/>
      <c r="Y165" s="95"/>
      <c r="Z165" s="95"/>
    </row>
    <row r="166" spans="2:26" x14ac:dyDescent="0.25">
      <c r="B166" s="28"/>
      <c r="D166" s="2"/>
      <c r="H166" s="34"/>
      <c r="K166" s="34"/>
      <c r="L166" s="34"/>
      <c r="N166" s="45"/>
      <c r="R166" s="95"/>
      <c r="S166" s="95"/>
      <c r="T166" s="95"/>
      <c r="U166" s="95"/>
      <c r="V166" s="95"/>
      <c r="W166" s="95"/>
      <c r="X166" s="95"/>
      <c r="Y166" s="95"/>
      <c r="Z166" s="95"/>
    </row>
    <row r="167" spans="2:26" x14ac:dyDescent="0.25">
      <c r="B167" s="28"/>
      <c r="D167" s="2"/>
      <c r="H167" s="34"/>
      <c r="K167" s="34"/>
      <c r="L167" s="34"/>
      <c r="N167" s="45"/>
      <c r="R167" s="95"/>
      <c r="S167" s="95"/>
      <c r="T167" s="95"/>
      <c r="U167" s="95"/>
      <c r="V167" s="95"/>
      <c r="W167" s="95"/>
      <c r="X167" s="95"/>
      <c r="Y167" s="95"/>
      <c r="Z167" s="95"/>
    </row>
    <row r="168" spans="2:26" x14ac:dyDescent="0.25">
      <c r="B168" s="28"/>
      <c r="D168" s="2"/>
      <c r="H168" s="34"/>
      <c r="K168" s="34"/>
      <c r="L168" s="34"/>
      <c r="N168" s="45"/>
      <c r="R168" s="95"/>
      <c r="S168" s="95"/>
      <c r="T168" s="95"/>
      <c r="U168" s="95"/>
      <c r="V168" s="95"/>
      <c r="W168" s="95"/>
      <c r="X168" s="95"/>
      <c r="Y168" s="95"/>
      <c r="Z168" s="95"/>
    </row>
    <row r="169" spans="2:26" x14ac:dyDescent="0.25">
      <c r="B169" s="28"/>
      <c r="D169" s="2"/>
      <c r="H169" s="34"/>
      <c r="K169" s="34"/>
      <c r="L169" s="34"/>
      <c r="N169" s="45"/>
      <c r="R169" s="95"/>
      <c r="S169" s="95"/>
      <c r="T169" s="95"/>
      <c r="U169" s="95"/>
      <c r="V169" s="95"/>
      <c r="W169" s="95"/>
      <c r="X169" s="95"/>
      <c r="Y169" s="95"/>
      <c r="Z169" s="95"/>
    </row>
    <row r="170" spans="2:26" x14ac:dyDescent="0.25">
      <c r="B170" s="28"/>
      <c r="D170" s="2"/>
      <c r="H170" s="34"/>
      <c r="K170" s="34"/>
      <c r="L170" s="34"/>
      <c r="N170" s="45"/>
      <c r="R170" s="95"/>
      <c r="S170" s="95"/>
      <c r="T170" s="95"/>
      <c r="U170" s="95"/>
      <c r="V170" s="95"/>
      <c r="W170" s="95"/>
      <c r="X170" s="95"/>
      <c r="Y170" s="95"/>
      <c r="Z170" s="95"/>
    </row>
    <row r="171" spans="2:26" x14ac:dyDescent="0.25">
      <c r="B171" s="28"/>
      <c r="D171" s="2"/>
      <c r="H171" s="34"/>
      <c r="K171" s="34"/>
      <c r="L171" s="34"/>
      <c r="N171" s="45"/>
      <c r="R171" s="95"/>
      <c r="S171" s="95"/>
      <c r="T171" s="95"/>
      <c r="U171" s="95"/>
      <c r="V171" s="95"/>
      <c r="W171" s="95"/>
      <c r="X171" s="95"/>
      <c r="Y171" s="95"/>
      <c r="Z171" s="95"/>
    </row>
    <row r="172" spans="2:26" x14ac:dyDescent="0.25">
      <c r="B172" s="28"/>
      <c r="D172" s="2"/>
      <c r="H172" s="34"/>
      <c r="K172" s="34"/>
      <c r="L172" s="34"/>
      <c r="N172" s="45"/>
      <c r="R172" s="95"/>
      <c r="S172" s="95"/>
      <c r="T172" s="95"/>
      <c r="U172" s="95"/>
      <c r="V172" s="95"/>
      <c r="W172" s="95"/>
      <c r="X172" s="95"/>
      <c r="Y172" s="95"/>
      <c r="Z172" s="95"/>
    </row>
    <row r="173" spans="2:26" x14ac:dyDescent="0.25">
      <c r="B173" s="28"/>
      <c r="D173" s="2"/>
      <c r="H173" s="34"/>
      <c r="K173" s="34"/>
      <c r="L173" s="34"/>
      <c r="N173" s="45"/>
      <c r="R173" s="95"/>
      <c r="S173" s="95"/>
      <c r="T173" s="95"/>
      <c r="U173" s="95"/>
      <c r="V173" s="95"/>
      <c r="W173" s="95"/>
      <c r="X173" s="95"/>
      <c r="Y173" s="95"/>
      <c r="Z173" s="95"/>
    </row>
    <row r="174" spans="2:26" x14ac:dyDescent="0.25">
      <c r="B174" s="28"/>
      <c r="D174" s="2"/>
      <c r="H174" s="34"/>
      <c r="K174" s="34"/>
      <c r="L174" s="34"/>
      <c r="N174" s="45"/>
      <c r="R174" s="95"/>
      <c r="S174" s="95"/>
      <c r="T174" s="95"/>
      <c r="U174" s="95"/>
      <c r="V174" s="95"/>
      <c r="W174" s="95"/>
      <c r="X174" s="95"/>
      <c r="Y174" s="95"/>
      <c r="Z174" s="95"/>
    </row>
    <row r="175" spans="2:26" x14ac:dyDescent="0.25">
      <c r="B175" s="28"/>
      <c r="D175" s="2"/>
      <c r="H175" s="34"/>
      <c r="K175" s="34"/>
      <c r="L175" s="34"/>
      <c r="N175" s="45"/>
      <c r="R175" s="95"/>
      <c r="S175" s="95"/>
      <c r="T175" s="95"/>
      <c r="U175" s="95"/>
      <c r="V175" s="95"/>
      <c r="W175" s="95"/>
      <c r="X175" s="95"/>
      <c r="Y175" s="95"/>
      <c r="Z175" s="95"/>
    </row>
    <row r="176" spans="2:26" x14ac:dyDescent="0.25">
      <c r="B176" s="28"/>
      <c r="D176" s="2"/>
      <c r="H176" s="34"/>
      <c r="K176" s="34"/>
      <c r="L176" s="34"/>
      <c r="N176" s="45"/>
      <c r="R176" s="95"/>
      <c r="S176" s="95"/>
      <c r="T176" s="95"/>
      <c r="U176" s="95"/>
      <c r="V176" s="95"/>
      <c r="W176" s="95"/>
      <c r="X176" s="95"/>
      <c r="Y176" s="95"/>
      <c r="Z176" s="95"/>
    </row>
    <row r="177" spans="2:26" x14ac:dyDescent="0.25">
      <c r="B177" s="28"/>
      <c r="D177" s="2"/>
      <c r="H177" s="34"/>
      <c r="K177" s="34"/>
      <c r="L177" s="34"/>
      <c r="N177" s="45"/>
      <c r="R177" s="95"/>
      <c r="S177" s="95"/>
      <c r="T177" s="95"/>
      <c r="U177" s="95"/>
      <c r="V177" s="95"/>
      <c r="W177" s="95"/>
      <c r="X177" s="95"/>
      <c r="Y177" s="95"/>
      <c r="Z177" s="95"/>
    </row>
    <row r="178" spans="2:26" x14ac:dyDescent="0.25">
      <c r="B178" s="28"/>
      <c r="D178" s="2"/>
      <c r="H178" s="34"/>
      <c r="K178" s="34"/>
      <c r="L178" s="34"/>
      <c r="N178" s="45"/>
      <c r="R178" s="95"/>
      <c r="S178" s="95"/>
      <c r="T178" s="95"/>
      <c r="U178" s="95"/>
      <c r="V178" s="95"/>
      <c r="W178" s="95"/>
      <c r="X178" s="95"/>
      <c r="Y178" s="95"/>
      <c r="Z178" s="95"/>
    </row>
    <row r="179" spans="2:26" x14ac:dyDescent="0.25">
      <c r="B179" s="28"/>
      <c r="D179" s="2"/>
      <c r="H179" s="34"/>
      <c r="K179" s="34"/>
      <c r="L179" s="34"/>
      <c r="N179" s="45"/>
      <c r="R179" s="95"/>
      <c r="S179" s="95"/>
      <c r="T179" s="95"/>
      <c r="U179" s="95"/>
      <c r="V179" s="95"/>
      <c r="W179" s="95"/>
      <c r="X179" s="95"/>
      <c r="Y179" s="95"/>
      <c r="Z179" s="95"/>
    </row>
    <row r="180" spans="2:26" x14ac:dyDescent="0.25">
      <c r="B180" s="28"/>
      <c r="D180" s="2"/>
      <c r="H180" s="34"/>
      <c r="K180" s="34"/>
      <c r="L180" s="34"/>
      <c r="N180" s="45"/>
      <c r="R180" s="95"/>
      <c r="S180" s="95"/>
      <c r="T180" s="95"/>
      <c r="U180" s="95"/>
      <c r="V180" s="95"/>
      <c r="W180" s="95"/>
      <c r="X180" s="95"/>
      <c r="Y180" s="95"/>
      <c r="Z180" s="95"/>
    </row>
    <row r="181" spans="2:26" x14ac:dyDescent="0.25">
      <c r="B181" s="28"/>
      <c r="D181" s="2"/>
      <c r="H181" s="34"/>
      <c r="K181" s="34"/>
      <c r="L181" s="34"/>
      <c r="N181" s="45"/>
      <c r="R181" s="95"/>
      <c r="S181" s="95"/>
      <c r="T181" s="95"/>
      <c r="U181" s="95"/>
      <c r="V181" s="95"/>
      <c r="W181" s="95"/>
      <c r="X181" s="95"/>
      <c r="Y181" s="95"/>
      <c r="Z181" s="95"/>
    </row>
    <row r="182" spans="2:26" x14ac:dyDescent="0.25">
      <c r="B182" s="28"/>
      <c r="D182" s="2"/>
      <c r="H182" s="34"/>
      <c r="K182" s="34"/>
      <c r="L182" s="34"/>
      <c r="N182" s="45"/>
      <c r="R182" s="95"/>
      <c r="S182" s="95"/>
      <c r="T182" s="95"/>
      <c r="U182" s="95"/>
      <c r="V182" s="95"/>
      <c r="W182" s="95"/>
      <c r="X182" s="95"/>
      <c r="Y182" s="95"/>
      <c r="Z182" s="95"/>
    </row>
    <row r="183" spans="2:26" x14ac:dyDescent="0.25">
      <c r="B183" s="28"/>
      <c r="D183" s="2"/>
      <c r="H183" s="34"/>
      <c r="K183" s="34"/>
      <c r="L183" s="34"/>
      <c r="N183" s="45"/>
      <c r="R183" s="95"/>
      <c r="S183" s="95"/>
      <c r="T183" s="95"/>
      <c r="U183" s="95"/>
      <c r="V183" s="95"/>
      <c r="W183" s="95"/>
      <c r="X183" s="95"/>
      <c r="Y183" s="95"/>
      <c r="Z183" s="95"/>
    </row>
    <row r="184" spans="2:26" x14ac:dyDescent="0.25">
      <c r="B184" s="28"/>
      <c r="D184" s="2"/>
      <c r="H184" s="34"/>
      <c r="K184" s="34"/>
      <c r="L184" s="34"/>
      <c r="N184" s="45"/>
      <c r="R184" s="95"/>
      <c r="S184" s="95"/>
      <c r="T184" s="95"/>
      <c r="U184" s="95"/>
      <c r="V184" s="95"/>
      <c r="W184" s="95"/>
      <c r="X184" s="95"/>
      <c r="Y184" s="95"/>
      <c r="Z184" s="95"/>
    </row>
    <row r="185" spans="2:26" x14ac:dyDescent="0.25">
      <c r="B185" s="28"/>
      <c r="D185" s="2"/>
      <c r="H185" s="34"/>
      <c r="K185" s="34"/>
      <c r="L185" s="34"/>
      <c r="N185" s="45"/>
      <c r="R185" s="95"/>
      <c r="S185" s="95"/>
      <c r="T185" s="95"/>
      <c r="U185" s="95"/>
      <c r="V185" s="95"/>
      <c r="W185" s="95"/>
      <c r="X185" s="95"/>
      <c r="Y185" s="95"/>
      <c r="Z185" s="95"/>
    </row>
    <row r="186" spans="2:26" x14ac:dyDescent="0.25">
      <c r="B186" s="28"/>
      <c r="D186" s="2"/>
      <c r="H186" s="34"/>
      <c r="K186" s="34"/>
      <c r="L186" s="34"/>
      <c r="N186" s="45"/>
      <c r="R186" s="95"/>
      <c r="S186" s="95"/>
      <c r="T186" s="95"/>
      <c r="U186" s="95"/>
      <c r="V186" s="95"/>
      <c r="W186" s="95"/>
      <c r="X186" s="95"/>
      <c r="Y186" s="95"/>
      <c r="Z186" s="95"/>
    </row>
    <row r="187" spans="2:26" x14ac:dyDescent="0.25">
      <c r="B187" s="28"/>
      <c r="D187" s="2"/>
      <c r="H187" s="34"/>
      <c r="K187" s="34"/>
      <c r="L187" s="34"/>
      <c r="N187" s="45"/>
      <c r="R187" s="95"/>
      <c r="S187" s="95"/>
      <c r="T187" s="95"/>
      <c r="U187" s="95"/>
      <c r="V187" s="95"/>
      <c r="W187" s="95"/>
      <c r="X187" s="95"/>
      <c r="Y187" s="95"/>
      <c r="Z187" s="95"/>
    </row>
    <row r="188" spans="2:26" x14ac:dyDescent="0.25">
      <c r="B188" s="28"/>
      <c r="D188" s="2"/>
      <c r="H188" s="34"/>
      <c r="K188" s="34"/>
      <c r="L188" s="34"/>
      <c r="N188" s="45"/>
      <c r="R188" s="95"/>
      <c r="S188" s="95"/>
      <c r="T188" s="95"/>
      <c r="U188" s="95"/>
      <c r="V188" s="95"/>
      <c r="W188" s="95"/>
      <c r="X188" s="95"/>
      <c r="Y188" s="95"/>
      <c r="Z188" s="95"/>
    </row>
    <row r="189" spans="2:26" x14ac:dyDescent="0.25">
      <c r="B189" s="28"/>
      <c r="D189" s="2"/>
      <c r="H189" s="34"/>
      <c r="K189" s="34"/>
      <c r="L189" s="34"/>
      <c r="N189" s="45"/>
      <c r="R189" s="95"/>
      <c r="S189" s="95"/>
      <c r="T189" s="95"/>
      <c r="U189" s="95"/>
      <c r="V189" s="95"/>
      <c r="W189" s="95"/>
      <c r="X189" s="95"/>
      <c r="Y189" s="95"/>
      <c r="Z189" s="95"/>
    </row>
    <row r="190" spans="2:26" x14ac:dyDescent="0.25">
      <c r="B190" s="28"/>
      <c r="D190" s="2"/>
      <c r="H190" s="34"/>
      <c r="K190" s="34"/>
      <c r="L190" s="34"/>
      <c r="N190" s="45"/>
      <c r="R190" s="95"/>
      <c r="S190" s="95"/>
      <c r="T190" s="95"/>
      <c r="U190" s="95"/>
      <c r="V190" s="95"/>
      <c r="W190" s="95"/>
      <c r="X190" s="95"/>
      <c r="Y190" s="95"/>
      <c r="Z190" s="95"/>
    </row>
    <row r="191" spans="2:26" x14ac:dyDescent="0.25">
      <c r="B191" s="28"/>
      <c r="D191" s="2"/>
      <c r="H191" s="34"/>
      <c r="K191" s="34"/>
      <c r="L191" s="34"/>
      <c r="N191" s="45"/>
      <c r="R191" s="95"/>
      <c r="S191" s="95"/>
      <c r="T191" s="95"/>
      <c r="U191" s="95"/>
      <c r="V191" s="95"/>
      <c r="W191" s="95"/>
      <c r="X191" s="95"/>
      <c r="Y191" s="95"/>
      <c r="Z191" s="95"/>
    </row>
    <row r="192" spans="2:26" x14ac:dyDescent="0.25">
      <c r="B192" s="28"/>
      <c r="D192" s="2"/>
      <c r="H192" s="34"/>
      <c r="K192" s="34"/>
      <c r="L192" s="34"/>
      <c r="N192" s="45"/>
      <c r="R192" s="95"/>
      <c r="S192" s="95"/>
      <c r="T192" s="95"/>
      <c r="U192" s="95"/>
      <c r="V192" s="95"/>
      <c r="W192" s="95"/>
      <c r="X192" s="95"/>
      <c r="Y192" s="95"/>
      <c r="Z192" s="95"/>
    </row>
    <row r="193" spans="1:26" x14ac:dyDescent="0.25">
      <c r="B193" s="28"/>
      <c r="D193" s="2"/>
      <c r="H193" s="34"/>
      <c r="K193" s="34"/>
      <c r="L193" s="34"/>
      <c r="N193" s="45"/>
      <c r="R193" s="95"/>
      <c r="S193" s="95"/>
      <c r="T193" s="95"/>
      <c r="U193" s="95"/>
      <c r="V193" s="95"/>
      <c r="W193" s="95"/>
      <c r="X193" s="95"/>
      <c r="Y193" s="95"/>
      <c r="Z193" s="95"/>
    </row>
    <row r="194" spans="1:26" x14ac:dyDescent="0.25">
      <c r="B194" s="28"/>
      <c r="D194" s="2"/>
      <c r="H194" s="34"/>
      <c r="K194" s="34"/>
      <c r="L194" s="34"/>
      <c r="N194" s="45"/>
      <c r="R194" s="95"/>
      <c r="S194" s="95"/>
      <c r="T194" s="95"/>
      <c r="U194" s="95"/>
      <c r="V194" s="95"/>
      <c r="W194" s="95"/>
      <c r="X194" s="95"/>
      <c r="Y194" s="95"/>
      <c r="Z194" s="95"/>
    </row>
    <row r="195" spans="1:26" x14ac:dyDescent="0.25">
      <c r="B195" s="28"/>
      <c r="D195" s="2"/>
      <c r="H195" s="34"/>
      <c r="K195" s="34"/>
      <c r="L195" s="34"/>
      <c r="N195" s="45"/>
      <c r="R195" s="95"/>
      <c r="S195" s="95"/>
      <c r="T195" s="95"/>
      <c r="U195" s="95"/>
      <c r="V195" s="95"/>
      <c r="W195" s="95"/>
      <c r="X195" s="95"/>
      <c r="Y195" s="95"/>
      <c r="Z195" s="95"/>
    </row>
    <row r="196" spans="1:26" x14ac:dyDescent="0.25">
      <c r="B196" s="28"/>
      <c r="D196" s="2"/>
      <c r="H196" s="34"/>
      <c r="K196" s="34"/>
      <c r="L196" s="34"/>
      <c r="N196" s="45"/>
      <c r="R196" s="95"/>
      <c r="S196" s="95"/>
      <c r="T196" s="95"/>
      <c r="U196" s="95"/>
      <c r="V196" s="95"/>
      <c r="W196" s="95"/>
      <c r="X196" s="95"/>
      <c r="Y196" s="95"/>
      <c r="Z196" s="95"/>
    </row>
    <row r="197" spans="1:26" x14ac:dyDescent="0.25">
      <c r="B197" s="28"/>
      <c r="D197" s="2"/>
      <c r="H197" s="34"/>
      <c r="K197" s="34"/>
      <c r="L197" s="34"/>
      <c r="N197" s="45"/>
      <c r="R197" s="95"/>
      <c r="S197" s="95"/>
      <c r="T197" s="95"/>
      <c r="U197" s="95"/>
      <c r="V197" s="95"/>
      <c r="W197" s="95"/>
      <c r="X197" s="95"/>
      <c r="Y197" s="95"/>
      <c r="Z197" s="95"/>
    </row>
    <row r="198" spans="1:26" x14ac:dyDescent="0.25">
      <c r="B198" s="28"/>
      <c r="D198" s="2"/>
      <c r="H198" s="34"/>
      <c r="K198" s="34"/>
      <c r="L198" s="34"/>
      <c r="N198" s="45"/>
      <c r="R198" s="95"/>
      <c r="S198" s="95"/>
      <c r="T198" s="95"/>
      <c r="U198" s="95"/>
      <c r="V198" s="95"/>
      <c r="W198" s="95"/>
      <c r="X198" s="95"/>
      <c r="Y198" s="95"/>
      <c r="Z198" s="95"/>
    </row>
    <row r="199" spans="1:26" x14ac:dyDescent="0.25">
      <c r="B199" s="28"/>
      <c r="D199" s="2"/>
      <c r="H199" s="34"/>
      <c r="K199" s="34"/>
      <c r="L199" s="34"/>
      <c r="N199" s="45"/>
      <c r="R199" s="95"/>
      <c r="S199" s="95"/>
      <c r="T199" s="95"/>
      <c r="U199" s="95"/>
      <c r="V199" s="95"/>
      <c r="W199" s="95"/>
      <c r="X199" s="95"/>
      <c r="Y199" s="95"/>
      <c r="Z199" s="95"/>
    </row>
    <row r="200" spans="1:26" x14ac:dyDescent="0.25">
      <c r="B200" s="28"/>
      <c r="D200" s="2"/>
      <c r="H200" s="34"/>
      <c r="K200" s="34"/>
      <c r="L200" s="34"/>
      <c r="N200" s="45"/>
      <c r="R200" s="95"/>
      <c r="S200" s="95"/>
      <c r="T200" s="95"/>
      <c r="U200" s="95"/>
      <c r="V200" s="95"/>
      <c r="W200" s="95"/>
      <c r="X200" s="95"/>
      <c r="Y200" s="95"/>
      <c r="Z200" s="95"/>
    </row>
    <row r="201" spans="1:26" x14ac:dyDescent="0.25">
      <c r="B201" s="28"/>
      <c r="D201" s="2"/>
      <c r="H201" s="34"/>
      <c r="K201" s="34"/>
      <c r="L201" s="34"/>
      <c r="N201" s="45"/>
      <c r="R201" s="95"/>
      <c r="S201" s="95"/>
      <c r="T201" s="95"/>
      <c r="U201" s="95"/>
      <c r="V201" s="95"/>
      <c r="W201" s="95"/>
      <c r="X201" s="95"/>
      <c r="Y201" s="95"/>
      <c r="Z201" s="95"/>
    </row>
    <row r="202" spans="1:26" x14ac:dyDescent="0.25">
      <c r="B202" s="28"/>
      <c r="D202" s="2"/>
      <c r="H202" s="34"/>
      <c r="K202" s="34"/>
      <c r="L202" s="34"/>
      <c r="N202" s="45"/>
      <c r="R202" s="95"/>
      <c r="S202" s="95"/>
      <c r="T202" s="95"/>
      <c r="U202" s="95"/>
      <c r="V202" s="95"/>
      <c r="W202" s="95"/>
      <c r="X202" s="95"/>
      <c r="Y202" s="95"/>
      <c r="Z202" s="95"/>
    </row>
    <row r="203" spans="1:26" x14ac:dyDescent="0.25">
      <c r="B203" s="28"/>
      <c r="D203" s="2"/>
      <c r="H203" s="34"/>
      <c r="K203" s="34"/>
      <c r="L203" s="34"/>
      <c r="N203" s="45"/>
      <c r="R203" s="95"/>
      <c r="S203" s="95"/>
      <c r="T203" s="95"/>
      <c r="U203" s="95"/>
      <c r="V203" s="95"/>
      <c r="W203" s="95"/>
      <c r="X203" s="95"/>
      <c r="Y203" s="95"/>
      <c r="Z203" s="95"/>
    </row>
    <row r="204" spans="1:26" ht="13.8" thickBot="1" x14ac:dyDescent="0.3">
      <c r="B204" s="28"/>
      <c r="D204" s="2"/>
      <c r="H204" s="34"/>
      <c r="K204" s="34"/>
      <c r="L204" s="34"/>
      <c r="N204" s="45"/>
      <c r="R204" s="95"/>
      <c r="S204" s="95"/>
      <c r="T204" s="95"/>
      <c r="U204" s="95"/>
      <c r="V204" s="95"/>
      <c r="W204" s="95"/>
      <c r="X204" s="95"/>
      <c r="Y204" s="95"/>
      <c r="Z204" s="95"/>
    </row>
    <row r="205" spans="1:26" x14ac:dyDescent="0.25">
      <c r="A205" s="115"/>
      <c r="B205" s="116"/>
      <c r="C205" s="116"/>
      <c r="D205" s="116"/>
      <c r="E205" s="116"/>
      <c r="F205" s="116"/>
      <c r="G205" s="116"/>
      <c r="H205" s="116"/>
      <c r="I205" s="116"/>
      <c r="J205" s="116"/>
      <c r="K205" s="116"/>
      <c r="L205" s="116"/>
      <c r="M205" s="116"/>
      <c r="N205" s="116" t="s">
        <v>19</v>
      </c>
      <c r="O205" s="116"/>
      <c r="P205" s="117"/>
      <c r="Q205" s="116"/>
      <c r="R205" s="116"/>
      <c r="S205" s="116"/>
      <c r="T205" s="118" t="s">
        <v>18</v>
      </c>
      <c r="U205" s="116"/>
      <c r="V205" s="116"/>
      <c r="W205" s="119"/>
      <c r="X205" s="95"/>
      <c r="Y205" s="95"/>
      <c r="Z205" s="95"/>
    </row>
    <row r="206" spans="1:26" x14ac:dyDescent="0.25">
      <c r="A206" s="120">
        <f>E206</f>
        <v>0</v>
      </c>
      <c r="B206" s="121">
        <f>IF(E7=B29,E11,IF(E7&lt;B29,E11,IF(E7&gt;B29,A206)))</f>
        <v>0</v>
      </c>
      <c r="C206" s="122">
        <f>E5</f>
        <v>0</v>
      </c>
      <c r="D206" s="123">
        <f>1+E9</f>
        <v>1</v>
      </c>
      <c r="E206" s="121">
        <f>IF(E6=B29,E5,IF(E6&lt;B29,0,IF(E6&gt;B29,0)))</f>
        <v>0</v>
      </c>
      <c r="F206" s="124"/>
      <c r="G206" s="122">
        <f>E24</f>
        <v>0</v>
      </c>
      <c r="H206" s="124"/>
      <c r="I206" s="125">
        <f>1+E23</f>
        <v>1</v>
      </c>
      <c r="J206" s="124">
        <f>IF(V206=B29,1,IF(V206&gt;B29,0,IF(W206=B29,1,IF(W206&gt;B29,1,IF(W206&lt;B29,0)))))</f>
        <v>0</v>
      </c>
      <c r="K206" s="124">
        <v>18</v>
      </c>
      <c r="L206" s="124">
        <f>B29-V206</f>
        <v>18</v>
      </c>
      <c r="M206" s="126">
        <f t="shared" ref="M206:M269" si="6">T206*I206^L206</f>
        <v>0</v>
      </c>
      <c r="N206" s="127">
        <v>0</v>
      </c>
      <c r="O206" s="126">
        <f>IF(W206=B29,N206,IF(W206&lt;B29,O205-C29,IF(W206&gt;B29,N206)))</f>
        <v>0</v>
      </c>
      <c r="P206" s="126">
        <f>IF(M206=0,0,SUM(M206))</f>
        <v>0</v>
      </c>
      <c r="Q206" s="124">
        <f>IF(E7=B29,0,IF(E7&lt;B29,1,IF(E7&gt;B29,0)))</f>
        <v>1</v>
      </c>
      <c r="R206" s="122">
        <f t="shared" ref="R206:R237" si="7">C206</f>
        <v>0</v>
      </c>
      <c r="S206" s="127"/>
      <c r="T206" s="121">
        <f t="shared" ref="T206:T269" si="8">G206*J206</f>
        <v>0</v>
      </c>
      <c r="U206" s="124"/>
      <c r="V206" s="124">
        <f>E6</f>
        <v>0</v>
      </c>
      <c r="W206" s="128">
        <f>E7</f>
        <v>0</v>
      </c>
      <c r="X206" s="95"/>
      <c r="Y206" s="95"/>
      <c r="Z206" s="95"/>
    </row>
    <row r="207" spans="1:26" x14ac:dyDescent="0.25">
      <c r="A207" s="120">
        <f t="shared" ref="A207:A238" si="9">A206*D207+E207</f>
        <v>0</v>
      </c>
      <c r="B207" s="121">
        <f>IF(E7=B30,E11,IF(E7&lt;B30,E11,IF(E7&gt;B30,A207)))</f>
        <v>0</v>
      </c>
      <c r="C207" s="122">
        <f>C206</f>
        <v>0</v>
      </c>
      <c r="D207" s="123">
        <f>D206</f>
        <v>1</v>
      </c>
      <c r="E207" s="121">
        <f>IF(E6=B30,E5,IF(E6&lt;B30,0,IF(E6&gt;B30,0)))</f>
        <v>0</v>
      </c>
      <c r="F207" s="124"/>
      <c r="G207" s="122">
        <f t="shared" ref="G207:G238" si="10">G206</f>
        <v>0</v>
      </c>
      <c r="H207" s="124"/>
      <c r="I207" s="125">
        <f>I206</f>
        <v>1</v>
      </c>
      <c r="J207" s="124">
        <f t="shared" ref="J207:J270" si="11">IF(V207=B30,1,IF(V207&gt;B30,0,IF(W207=B30,1,IF(W207&gt;B30,1,IF(W207&lt;B30,0)))))</f>
        <v>0</v>
      </c>
      <c r="K207" s="124">
        <v>19</v>
      </c>
      <c r="L207" s="124">
        <f>B30-V207</f>
        <v>19</v>
      </c>
      <c r="M207" s="126">
        <f t="shared" si="6"/>
        <v>0</v>
      </c>
      <c r="N207" s="127">
        <f>N206*I207+T206</f>
        <v>0</v>
      </c>
      <c r="O207" s="126">
        <f t="shared" ref="O207:O270" si="12">IF(W207=B30,N207,IF(W207&lt;B30,O206-C30,IF(W207&gt;B30,N207)))</f>
        <v>0</v>
      </c>
      <c r="P207" s="126">
        <f>IF(M207=0,0,SUM(M206:M207))</f>
        <v>0</v>
      </c>
      <c r="Q207" s="124">
        <f>IF(E7=B30,0,IF(E7&lt;B30,1,IF(E7&gt;B30,0)))</f>
        <v>1</v>
      </c>
      <c r="R207" s="122">
        <f t="shared" si="7"/>
        <v>0</v>
      </c>
      <c r="S207" s="127"/>
      <c r="T207" s="121">
        <f t="shared" si="8"/>
        <v>0</v>
      </c>
      <c r="U207" s="124"/>
      <c r="V207" s="124">
        <f>V206</f>
        <v>0</v>
      </c>
      <c r="W207" s="128">
        <f>W206</f>
        <v>0</v>
      </c>
      <c r="X207" s="95"/>
      <c r="Y207" s="95"/>
      <c r="Z207" s="95"/>
    </row>
    <row r="208" spans="1:26" x14ac:dyDescent="0.25">
      <c r="A208" s="120">
        <f t="shared" si="9"/>
        <v>0</v>
      </c>
      <c r="B208" s="121">
        <f>IF(E7=B31,E11,IF(E7&lt;B31,E11,IF(E7&gt;B31,A208)))</f>
        <v>0</v>
      </c>
      <c r="C208" s="122">
        <f t="shared" ref="C208:C271" si="13">C207</f>
        <v>0</v>
      </c>
      <c r="D208" s="123">
        <f t="shared" ref="D208:D223" si="14">D207</f>
        <v>1</v>
      </c>
      <c r="E208" s="121">
        <f>IF(E6=B31,E5,IF(E6&lt;B31,0,IF(E6&gt;B31,0)))</f>
        <v>0</v>
      </c>
      <c r="F208" s="124"/>
      <c r="G208" s="122">
        <f t="shared" si="10"/>
        <v>0</v>
      </c>
      <c r="H208" s="124"/>
      <c r="I208" s="125">
        <f t="shared" ref="I208:I271" si="15">I207</f>
        <v>1</v>
      </c>
      <c r="J208" s="124">
        <f t="shared" si="11"/>
        <v>0</v>
      </c>
      <c r="K208" s="124">
        <v>20</v>
      </c>
      <c r="L208" s="124">
        <f t="shared" ref="L208:L271" si="16">B31-V208</f>
        <v>20</v>
      </c>
      <c r="M208" s="126">
        <f t="shared" si="6"/>
        <v>0</v>
      </c>
      <c r="N208" s="127">
        <f t="shared" ref="N208:N222" si="17">N207*I208+T208</f>
        <v>0</v>
      </c>
      <c r="O208" s="126">
        <f t="shared" si="12"/>
        <v>0</v>
      </c>
      <c r="P208" s="126">
        <f>IF(M208=0,0,SUM(M206:M208))</f>
        <v>0</v>
      </c>
      <c r="Q208" s="124">
        <f>IF(E7=B31,0,IF(E7&lt;B31,1,IF(E7&gt;B31,0)))</f>
        <v>1</v>
      </c>
      <c r="R208" s="122">
        <f t="shared" si="7"/>
        <v>0</v>
      </c>
      <c r="S208" s="127"/>
      <c r="T208" s="121">
        <f t="shared" si="8"/>
        <v>0</v>
      </c>
      <c r="U208" s="124"/>
      <c r="V208" s="124">
        <f t="shared" ref="V208:V271" si="18">V207</f>
        <v>0</v>
      </c>
      <c r="W208" s="128">
        <f t="shared" ref="W208:W271" si="19">W207</f>
        <v>0</v>
      </c>
      <c r="X208" s="95"/>
      <c r="Y208" s="95"/>
      <c r="Z208" s="95"/>
    </row>
    <row r="209" spans="1:26" x14ac:dyDescent="0.25">
      <c r="A209" s="120">
        <f t="shared" si="9"/>
        <v>0</v>
      </c>
      <c r="B209" s="121">
        <f>IF(E7=B32,E11,IF(E7&lt;B32,E11,IF(E7&gt;B32,A209)))</f>
        <v>0</v>
      </c>
      <c r="C209" s="122">
        <f t="shared" si="13"/>
        <v>0</v>
      </c>
      <c r="D209" s="123">
        <f t="shared" si="14"/>
        <v>1</v>
      </c>
      <c r="E209" s="121">
        <f>IF(E6=B32,E5,IF(E6&lt;B32,0,IF(E6&gt;B32,0)))</f>
        <v>0</v>
      </c>
      <c r="F209" s="124"/>
      <c r="G209" s="122">
        <f t="shared" si="10"/>
        <v>0</v>
      </c>
      <c r="H209" s="124"/>
      <c r="I209" s="125">
        <f t="shared" si="15"/>
        <v>1</v>
      </c>
      <c r="J209" s="124">
        <f t="shared" si="11"/>
        <v>0</v>
      </c>
      <c r="K209" s="124">
        <v>21</v>
      </c>
      <c r="L209" s="124">
        <f t="shared" si="16"/>
        <v>21</v>
      </c>
      <c r="M209" s="126">
        <f t="shared" si="6"/>
        <v>0</v>
      </c>
      <c r="N209" s="127">
        <f t="shared" si="17"/>
        <v>0</v>
      </c>
      <c r="O209" s="126">
        <f t="shared" si="12"/>
        <v>0</v>
      </c>
      <c r="P209" s="126">
        <f>IF(M209=0,0,SUM(M206:M209))</f>
        <v>0</v>
      </c>
      <c r="Q209" s="124">
        <f>IF(E16=B32,0,IF(E16&lt;B32,1,IF(E16&gt;B32,0)))</f>
        <v>1</v>
      </c>
      <c r="R209" s="122">
        <f t="shared" si="7"/>
        <v>0</v>
      </c>
      <c r="S209" s="127"/>
      <c r="T209" s="121">
        <f t="shared" si="8"/>
        <v>0</v>
      </c>
      <c r="U209" s="124"/>
      <c r="V209" s="124">
        <f t="shared" si="18"/>
        <v>0</v>
      </c>
      <c r="W209" s="128">
        <f t="shared" si="19"/>
        <v>0</v>
      </c>
      <c r="X209" s="95"/>
      <c r="Y209" s="95"/>
      <c r="Z209" s="95"/>
    </row>
    <row r="210" spans="1:26" x14ac:dyDescent="0.25">
      <c r="A210" s="120">
        <f t="shared" si="9"/>
        <v>0</v>
      </c>
      <c r="B210" s="121">
        <f>IF(E7=B33,E11,IF(E7&lt;B33,E11,IF(E7&gt;B33,A210)))</f>
        <v>0</v>
      </c>
      <c r="C210" s="122">
        <f t="shared" si="13"/>
        <v>0</v>
      </c>
      <c r="D210" s="123">
        <f t="shared" si="14"/>
        <v>1</v>
      </c>
      <c r="E210" s="121">
        <f>IF(E6=B33,E5,IF(E6&lt;B33,0,IF(E6&gt;B33,0)))</f>
        <v>0</v>
      </c>
      <c r="F210" s="124"/>
      <c r="G210" s="122">
        <f t="shared" si="10"/>
        <v>0</v>
      </c>
      <c r="H210" s="129"/>
      <c r="I210" s="125">
        <f t="shared" si="15"/>
        <v>1</v>
      </c>
      <c r="J210" s="124">
        <f t="shared" si="11"/>
        <v>0</v>
      </c>
      <c r="K210" s="124">
        <v>22</v>
      </c>
      <c r="L210" s="124">
        <f t="shared" si="16"/>
        <v>22</v>
      </c>
      <c r="M210" s="126">
        <f t="shared" si="6"/>
        <v>0</v>
      </c>
      <c r="N210" s="127">
        <f t="shared" si="17"/>
        <v>0</v>
      </c>
      <c r="O210" s="126">
        <f t="shared" si="12"/>
        <v>0</v>
      </c>
      <c r="P210" s="126">
        <f>IF(M210=0,0,SUM(M206:M210))</f>
        <v>0</v>
      </c>
      <c r="Q210" s="124">
        <f>IF(E16=B33,0,IF(E16&lt;B33,1,IF(E16&gt;B33,0)))</f>
        <v>1</v>
      </c>
      <c r="R210" s="122">
        <f t="shared" si="7"/>
        <v>0</v>
      </c>
      <c r="S210" s="127"/>
      <c r="T210" s="121">
        <f t="shared" si="8"/>
        <v>0</v>
      </c>
      <c r="U210" s="124"/>
      <c r="V210" s="124">
        <f t="shared" si="18"/>
        <v>0</v>
      </c>
      <c r="W210" s="128">
        <f t="shared" si="19"/>
        <v>0</v>
      </c>
      <c r="X210" s="95"/>
      <c r="Y210" s="95"/>
      <c r="Z210" s="95"/>
    </row>
    <row r="211" spans="1:26" x14ac:dyDescent="0.25">
      <c r="A211" s="120">
        <f t="shared" si="9"/>
        <v>0</v>
      </c>
      <c r="B211" s="121">
        <f>IF(E7=B34,E11,IF(E7&lt;B34,E11,IF(E7&gt;B34,A211)))</f>
        <v>0</v>
      </c>
      <c r="C211" s="122">
        <f t="shared" si="13"/>
        <v>0</v>
      </c>
      <c r="D211" s="123">
        <f t="shared" si="14"/>
        <v>1</v>
      </c>
      <c r="E211" s="121">
        <f>IF(E6=B34,E5,IF(E6&lt;B34,0,IF(E6&gt;B34,0)))</f>
        <v>0</v>
      </c>
      <c r="F211" s="124"/>
      <c r="G211" s="122">
        <f t="shared" si="10"/>
        <v>0</v>
      </c>
      <c r="H211" s="124"/>
      <c r="I211" s="125">
        <f t="shared" si="15"/>
        <v>1</v>
      </c>
      <c r="J211" s="124">
        <f t="shared" si="11"/>
        <v>0</v>
      </c>
      <c r="K211" s="124">
        <v>23</v>
      </c>
      <c r="L211" s="124">
        <f t="shared" si="16"/>
        <v>23</v>
      </c>
      <c r="M211" s="126">
        <f t="shared" si="6"/>
        <v>0</v>
      </c>
      <c r="N211" s="127">
        <f t="shared" si="17"/>
        <v>0</v>
      </c>
      <c r="O211" s="126">
        <f t="shared" si="12"/>
        <v>0</v>
      </c>
      <c r="P211" s="126">
        <f>IF(M211=0,0,SUM(M206:M211))</f>
        <v>0</v>
      </c>
      <c r="Q211" s="124">
        <f>IF(E16=B34,0,IF(E16&lt;B34,1,IF(E16&gt;B34,0)))</f>
        <v>1</v>
      </c>
      <c r="R211" s="122">
        <f t="shared" si="7"/>
        <v>0</v>
      </c>
      <c r="S211" s="127"/>
      <c r="T211" s="121">
        <f t="shared" si="8"/>
        <v>0</v>
      </c>
      <c r="U211" s="124"/>
      <c r="V211" s="124">
        <f t="shared" si="18"/>
        <v>0</v>
      </c>
      <c r="W211" s="128">
        <f t="shared" si="19"/>
        <v>0</v>
      </c>
      <c r="X211" s="95"/>
      <c r="Y211" s="95"/>
      <c r="Z211" s="95"/>
    </row>
    <row r="212" spans="1:26" x14ac:dyDescent="0.25">
      <c r="A212" s="120">
        <f t="shared" si="9"/>
        <v>0</v>
      </c>
      <c r="B212" s="121">
        <f>IF(E7=B35,E11,IF(E7&lt;B35,E11,IF(E7&gt;B35,A212)))</f>
        <v>0</v>
      </c>
      <c r="C212" s="122">
        <f t="shared" si="13"/>
        <v>0</v>
      </c>
      <c r="D212" s="123">
        <f t="shared" si="14"/>
        <v>1</v>
      </c>
      <c r="E212" s="121">
        <f>IF(E6=B35,E5,IF(E6&lt;B35,0,IF(E6&gt;B35,0)))</f>
        <v>0</v>
      </c>
      <c r="F212" s="124"/>
      <c r="G212" s="122">
        <f t="shared" si="10"/>
        <v>0</v>
      </c>
      <c r="H212" s="124"/>
      <c r="I212" s="125">
        <f t="shared" si="15"/>
        <v>1</v>
      </c>
      <c r="J212" s="124">
        <f t="shared" si="11"/>
        <v>0</v>
      </c>
      <c r="K212" s="124">
        <v>24</v>
      </c>
      <c r="L212" s="124">
        <f t="shared" si="16"/>
        <v>24</v>
      </c>
      <c r="M212" s="126">
        <f t="shared" si="6"/>
        <v>0</v>
      </c>
      <c r="N212" s="127">
        <f t="shared" si="17"/>
        <v>0</v>
      </c>
      <c r="O212" s="126">
        <f t="shared" si="12"/>
        <v>0</v>
      </c>
      <c r="P212" s="126">
        <f>IF(M212=0,0,SUM(M206:M212))</f>
        <v>0</v>
      </c>
      <c r="Q212" s="124">
        <f>IF(E16=B35,0,IF(E16&lt;B35,1,IF(E16&gt;B35,0)))</f>
        <v>1</v>
      </c>
      <c r="R212" s="122">
        <f t="shared" si="7"/>
        <v>0</v>
      </c>
      <c r="S212" s="127"/>
      <c r="T212" s="121">
        <f t="shared" si="8"/>
        <v>0</v>
      </c>
      <c r="U212" s="124"/>
      <c r="V212" s="124">
        <f t="shared" si="18"/>
        <v>0</v>
      </c>
      <c r="W212" s="128">
        <f t="shared" si="19"/>
        <v>0</v>
      </c>
      <c r="X212" s="95"/>
      <c r="Y212" s="95"/>
      <c r="Z212" s="95"/>
    </row>
    <row r="213" spans="1:26" x14ac:dyDescent="0.25">
      <c r="A213" s="120">
        <f t="shared" si="9"/>
        <v>0</v>
      </c>
      <c r="B213" s="121">
        <f>IF(E7=B36,E11,IF(E7&lt;B36,E11,IF(E7&gt;B36,A213)))</f>
        <v>0</v>
      </c>
      <c r="C213" s="122">
        <f t="shared" si="13"/>
        <v>0</v>
      </c>
      <c r="D213" s="123">
        <f t="shared" si="14"/>
        <v>1</v>
      </c>
      <c r="E213" s="121">
        <f>IF(E6=B36,E5,IF(E6&lt;B36,0,IF(E6&gt;B36,0)))</f>
        <v>0</v>
      </c>
      <c r="F213" s="124"/>
      <c r="G213" s="122">
        <f t="shared" si="10"/>
        <v>0</v>
      </c>
      <c r="H213" s="124"/>
      <c r="I213" s="125">
        <f t="shared" si="15"/>
        <v>1</v>
      </c>
      <c r="J213" s="124">
        <f t="shared" si="11"/>
        <v>0</v>
      </c>
      <c r="K213" s="124">
        <v>25</v>
      </c>
      <c r="L213" s="124">
        <f t="shared" si="16"/>
        <v>25</v>
      </c>
      <c r="M213" s="126">
        <f t="shared" si="6"/>
        <v>0</v>
      </c>
      <c r="N213" s="127">
        <f t="shared" si="17"/>
        <v>0</v>
      </c>
      <c r="O213" s="126">
        <f t="shared" si="12"/>
        <v>0</v>
      </c>
      <c r="P213" s="126">
        <f>IF(M213=0,0,SUM(M206:M213))</f>
        <v>0</v>
      </c>
      <c r="Q213" s="124">
        <f>IF(E16=B36,0,IF(E16&lt;B36,1,IF(E16&gt;B36,0)))</f>
        <v>1</v>
      </c>
      <c r="R213" s="122">
        <f t="shared" si="7"/>
        <v>0</v>
      </c>
      <c r="S213" s="127"/>
      <c r="T213" s="121">
        <f t="shared" si="8"/>
        <v>0</v>
      </c>
      <c r="U213" s="124"/>
      <c r="V213" s="124">
        <f t="shared" si="18"/>
        <v>0</v>
      </c>
      <c r="W213" s="128">
        <f t="shared" si="19"/>
        <v>0</v>
      </c>
      <c r="X213" s="95"/>
      <c r="Y213" s="95"/>
      <c r="Z213" s="95"/>
    </row>
    <row r="214" spans="1:26" x14ac:dyDescent="0.25">
      <c r="A214" s="120">
        <f t="shared" si="9"/>
        <v>0</v>
      </c>
      <c r="B214" s="121">
        <f>IF(E7=B37,E11,IF(E7&lt;B37,E11,IF(E7&gt;B37,A214)))</f>
        <v>0</v>
      </c>
      <c r="C214" s="122">
        <f t="shared" si="13"/>
        <v>0</v>
      </c>
      <c r="D214" s="123">
        <f t="shared" si="14"/>
        <v>1</v>
      </c>
      <c r="E214" s="121">
        <f>IF(E6=B37,E5,IF(E6&lt;B37,0,IF(E6&gt;B37,0)))</f>
        <v>0</v>
      </c>
      <c r="F214" s="124"/>
      <c r="G214" s="122">
        <f t="shared" si="10"/>
        <v>0</v>
      </c>
      <c r="H214" s="124"/>
      <c r="I214" s="125">
        <f t="shared" si="15"/>
        <v>1</v>
      </c>
      <c r="J214" s="124">
        <f t="shared" si="11"/>
        <v>0</v>
      </c>
      <c r="K214" s="124">
        <v>26</v>
      </c>
      <c r="L214" s="124">
        <f t="shared" si="16"/>
        <v>26</v>
      </c>
      <c r="M214" s="126">
        <f t="shared" si="6"/>
        <v>0</v>
      </c>
      <c r="N214" s="127">
        <f t="shared" si="17"/>
        <v>0</v>
      </c>
      <c r="O214" s="126">
        <f t="shared" si="12"/>
        <v>0</v>
      </c>
      <c r="P214" s="126">
        <f>IF(M214=0,0,SUM(M206:M214))</f>
        <v>0</v>
      </c>
      <c r="Q214" s="124">
        <f>IF(E16=B37,0,IF(E16&lt;B37,1,IF(E16&gt;B37,0)))</f>
        <v>1</v>
      </c>
      <c r="R214" s="122">
        <f t="shared" si="7"/>
        <v>0</v>
      </c>
      <c r="S214" s="127"/>
      <c r="T214" s="121">
        <f t="shared" si="8"/>
        <v>0</v>
      </c>
      <c r="U214" s="124"/>
      <c r="V214" s="124">
        <f t="shared" si="18"/>
        <v>0</v>
      </c>
      <c r="W214" s="128">
        <f t="shared" si="19"/>
        <v>0</v>
      </c>
      <c r="X214" s="95"/>
      <c r="Y214" s="95"/>
      <c r="Z214" s="95"/>
    </row>
    <row r="215" spans="1:26" x14ac:dyDescent="0.25">
      <c r="A215" s="120">
        <f t="shared" si="9"/>
        <v>0</v>
      </c>
      <c r="B215" s="121">
        <f>IF(E7=B38,E11,IF(E7&lt;B38,E11,IF(E7&gt;B38,A215)))</f>
        <v>0</v>
      </c>
      <c r="C215" s="122">
        <f t="shared" si="13"/>
        <v>0</v>
      </c>
      <c r="D215" s="123">
        <f t="shared" si="14"/>
        <v>1</v>
      </c>
      <c r="E215" s="121">
        <f>IF(E6=B38,E5,IF(E6&lt;B38,0,IF(E6&gt;B38,0)))</f>
        <v>0</v>
      </c>
      <c r="F215" s="124"/>
      <c r="G215" s="122">
        <f t="shared" si="10"/>
        <v>0</v>
      </c>
      <c r="H215" s="124"/>
      <c r="I215" s="125">
        <f t="shared" si="15"/>
        <v>1</v>
      </c>
      <c r="J215" s="124">
        <f t="shared" si="11"/>
        <v>0</v>
      </c>
      <c r="K215" s="124">
        <v>27</v>
      </c>
      <c r="L215" s="124">
        <f t="shared" si="16"/>
        <v>27</v>
      </c>
      <c r="M215" s="126">
        <f t="shared" si="6"/>
        <v>0</v>
      </c>
      <c r="N215" s="127">
        <f t="shared" si="17"/>
        <v>0</v>
      </c>
      <c r="O215" s="126">
        <f t="shared" si="12"/>
        <v>0</v>
      </c>
      <c r="P215" s="126">
        <f>IF(M215=0,0,SUM(M206:M215))</f>
        <v>0</v>
      </c>
      <c r="Q215" s="124">
        <f>IF(E16=B38,0,IF(E16&lt;B38,1,IF(E16&gt;B38,0)))</f>
        <v>1</v>
      </c>
      <c r="R215" s="122">
        <f t="shared" si="7"/>
        <v>0</v>
      </c>
      <c r="S215" s="127"/>
      <c r="T215" s="121">
        <f t="shared" si="8"/>
        <v>0</v>
      </c>
      <c r="U215" s="124"/>
      <c r="V215" s="124">
        <f t="shared" si="18"/>
        <v>0</v>
      </c>
      <c r="W215" s="128">
        <f t="shared" si="19"/>
        <v>0</v>
      </c>
      <c r="X215" s="95"/>
      <c r="Y215" s="95"/>
      <c r="Z215" s="95"/>
    </row>
    <row r="216" spans="1:26" x14ac:dyDescent="0.25">
      <c r="A216" s="120">
        <f t="shared" si="9"/>
        <v>0</v>
      </c>
      <c r="B216" s="121">
        <f>IF(E7=B39,E11,IF(E7&lt;B39,E11,IF(E7&gt;B39,A216)))</f>
        <v>0</v>
      </c>
      <c r="C216" s="122">
        <f t="shared" si="13"/>
        <v>0</v>
      </c>
      <c r="D216" s="123">
        <f t="shared" si="14"/>
        <v>1</v>
      </c>
      <c r="E216" s="121">
        <f>IF(E6=B39,E5,IF(E6&lt;B39,0,IF(E6&gt;B39,0)))</f>
        <v>0</v>
      </c>
      <c r="F216" s="124"/>
      <c r="G216" s="122">
        <f t="shared" si="10"/>
        <v>0</v>
      </c>
      <c r="H216" s="124"/>
      <c r="I216" s="125">
        <f t="shared" si="15"/>
        <v>1</v>
      </c>
      <c r="J216" s="124">
        <f t="shared" si="11"/>
        <v>0</v>
      </c>
      <c r="K216" s="124">
        <v>28</v>
      </c>
      <c r="L216" s="124">
        <f t="shared" si="16"/>
        <v>28</v>
      </c>
      <c r="M216" s="126">
        <f t="shared" si="6"/>
        <v>0</v>
      </c>
      <c r="N216" s="127">
        <f t="shared" si="17"/>
        <v>0</v>
      </c>
      <c r="O216" s="126">
        <f t="shared" si="12"/>
        <v>0</v>
      </c>
      <c r="P216" s="126">
        <f>IF(M216=0,0,SUM(M206:M216))</f>
        <v>0</v>
      </c>
      <c r="Q216" s="124">
        <f>IF(E16=B39,0,IF(E16&lt;B39,1,IF(E16&gt;B39,0)))</f>
        <v>1</v>
      </c>
      <c r="R216" s="122">
        <f t="shared" si="7"/>
        <v>0</v>
      </c>
      <c r="S216" s="127"/>
      <c r="T216" s="121">
        <f t="shared" si="8"/>
        <v>0</v>
      </c>
      <c r="U216" s="124"/>
      <c r="V216" s="124">
        <f t="shared" si="18"/>
        <v>0</v>
      </c>
      <c r="W216" s="128">
        <f t="shared" si="19"/>
        <v>0</v>
      </c>
      <c r="X216" s="95"/>
      <c r="Y216" s="95"/>
      <c r="Z216" s="95"/>
    </row>
    <row r="217" spans="1:26" x14ac:dyDescent="0.25">
      <c r="A217" s="120">
        <f t="shared" si="9"/>
        <v>0</v>
      </c>
      <c r="B217" s="121">
        <f>IF(E7=B40,E11,IF(E7&lt;B40,E11,IF(E7&gt;B40,A217)))</f>
        <v>0</v>
      </c>
      <c r="C217" s="122">
        <f t="shared" si="13"/>
        <v>0</v>
      </c>
      <c r="D217" s="123">
        <f t="shared" si="14"/>
        <v>1</v>
      </c>
      <c r="E217" s="121">
        <f>IF(E6=B40,E5,IF(E6&lt;B40,0,IF(E6&gt;B40,0)))</f>
        <v>0</v>
      </c>
      <c r="F217" s="124"/>
      <c r="G217" s="122">
        <f t="shared" si="10"/>
        <v>0</v>
      </c>
      <c r="H217" s="124"/>
      <c r="I217" s="125">
        <f t="shared" si="15"/>
        <v>1</v>
      </c>
      <c r="J217" s="124">
        <f t="shared" si="11"/>
        <v>0</v>
      </c>
      <c r="K217" s="124">
        <v>29</v>
      </c>
      <c r="L217" s="124">
        <f t="shared" si="16"/>
        <v>29</v>
      </c>
      <c r="M217" s="126">
        <f t="shared" si="6"/>
        <v>0</v>
      </c>
      <c r="N217" s="127">
        <f t="shared" si="17"/>
        <v>0</v>
      </c>
      <c r="O217" s="126">
        <f t="shared" si="12"/>
        <v>0</v>
      </c>
      <c r="P217" s="126">
        <f>IF(M217=0,0,SUM(M206:M217))</f>
        <v>0</v>
      </c>
      <c r="Q217" s="124">
        <f>IF(E16=B40,0,IF(E16&lt;B40,1,IF(E16&gt;B40,0)))</f>
        <v>1</v>
      </c>
      <c r="R217" s="122">
        <f t="shared" si="7"/>
        <v>0</v>
      </c>
      <c r="S217" s="127"/>
      <c r="T217" s="121">
        <f t="shared" si="8"/>
        <v>0</v>
      </c>
      <c r="U217" s="124"/>
      <c r="V217" s="124">
        <f t="shared" si="18"/>
        <v>0</v>
      </c>
      <c r="W217" s="128">
        <f t="shared" si="19"/>
        <v>0</v>
      </c>
      <c r="X217" s="95"/>
      <c r="Y217" s="95"/>
      <c r="Z217" s="95"/>
    </row>
    <row r="218" spans="1:26" x14ac:dyDescent="0.25">
      <c r="A218" s="120">
        <f t="shared" si="9"/>
        <v>0</v>
      </c>
      <c r="B218" s="121">
        <f>IF(E7=B41,E11,IF(E7&lt;B41,E11,IF(E7&gt;B41,A218)))</f>
        <v>0</v>
      </c>
      <c r="C218" s="122">
        <f t="shared" si="13"/>
        <v>0</v>
      </c>
      <c r="D218" s="123">
        <f t="shared" si="14"/>
        <v>1</v>
      </c>
      <c r="E218" s="121">
        <f>IF(E6=B41,E5,IF(E6&lt;B41,0,IF(E6&gt;B41,0)))</f>
        <v>0</v>
      </c>
      <c r="F218" s="124"/>
      <c r="G218" s="122">
        <f t="shared" si="10"/>
        <v>0</v>
      </c>
      <c r="H218" s="124"/>
      <c r="I218" s="125">
        <f t="shared" si="15"/>
        <v>1</v>
      </c>
      <c r="J218" s="124">
        <f t="shared" si="11"/>
        <v>0</v>
      </c>
      <c r="K218" s="124">
        <v>30</v>
      </c>
      <c r="L218" s="124">
        <f t="shared" si="16"/>
        <v>30</v>
      </c>
      <c r="M218" s="126">
        <f t="shared" si="6"/>
        <v>0</v>
      </c>
      <c r="N218" s="127">
        <f>N217*I218+T218</f>
        <v>0</v>
      </c>
      <c r="O218" s="126">
        <f t="shared" si="12"/>
        <v>0</v>
      </c>
      <c r="P218" s="126">
        <f>IF(M218=0,0,SUM(M206:M218))</f>
        <v>0</v>
      </c>
      <c r="Q218" s="124">
        <f>IF(E16=B41,0,IF(E16&lt;B41,1,IF(E16&gt;B41,0)))</f>
        <v>1</v>
      </c>
      <c r="R218" s="122">
        <f t="shared" si="7"/>
        <v>0</v>
      </c>
      <c r="S218" s="127"/>
      <c r="T218" s="121">
        <f t="shared" si="8"/>
        <v>0</v>
      </c>
      <c r="U218" s="124"/>
      <c r="V218" s="124">
        <f t="shared" si="18"/>
        <v>0</v>
      </c>
      <c r="W218" s="128">
        <f t="shared" si="19"/>
        <v>0</v>
      </c>
      <c r="X218" s="95"/>
      <c r="Y218" s="95"/>
      <c r="Z218" s="95"/>
    </row>
    <row r="219" spans="1:26" x14ac:dyDescent="0.25">
      <c r="A219" s="120">
        <f t="shared" si="9"/>
        <v>0</v>
      </c>
      <c r="B219" s="121">
        <f>IF(E7=B42,E11,IF(E7&lt;B42,E11,IF(E7&gt;B42,A219)))</f>
        <v>0</v>
      </c>
      <c r="C219" s="122">
        <f t="shared" si="13"/>
        <v>0</v>
      </c>
      <c r="D219" s="123">
        <f t="shared" si="14"/>
        <v>1</v>
      </c>
      <c r="E219" s="121">
        <f>IF(E6=B42,E5,IF(E6&lt;B42,0,IF(E6&gt;B42,0)))</f>
        <v>0</v>
      </c>
      <c r="F219" s="124"/>
      <c r="G219" s="122">
        <f t="shared" si="10"/>
        <v>0</v>
      </c>
      <c r="H219" s="124"/>
      <c r="I219" s="125">
        <f t="shared" si="15"/>
        <v>1</v>
      </c>
      <c r="J219" s="124">
        <f t="shared" si="11"/>
        <v>0</v>
      </c>
      <c r="K219" s="124">
        <v>31</v>
      </c>
      <c r="L219" s="124">
        <f t="shared" si="16"/>
        <v>31</v>
      </c>
      <c r="M219" s="126">
        <f t="shared" si="6"/>
        <v>0</v>
      </c>
      <c r="N219" s="127">
        <f t="shared" si="17"/>
        <v>0</v>
      </c>
      <c r="O219" s="126">
        <f t="shared" si="12"/>
        <v>0</v>
      </c>
      <c r="P219" s="126">
        <f>IF(M219=0,0,SUM(M206:M219))</f>
        <v>0</v>
      </c>
      <c r="Q219" s="124">
        <f>IF(E16=B42,0,IF(E16&lt;B42,1,IF(E16&gt;B42,0)))</f>
        <v>1</v>
      </c>
      <c r="R219" s="122">
        <f t="shared" si="7"/>
        <v>0</v>
      </c>
      <c r="S219" s="127"/>
      <c r="T219" s="121">
        <f t="shared" si="8"/>
        <v>0</v>
      </c>
      <c r="U219" s="124"/>
      <c r="V219" s="124">
        <f t="shared" si="18"/>
        <v>0</v>
      </c>
      <c r="W219" s="128">
        <f t="shared" si="19"/>
        <v>0</v>
      </c>
      <c r="X219" s="95"/>
      <c r="Y219" s="95"/>
      <c r="Z219" s="95"/>
    </row>
    <row r="220" spans="1:26" x14ac:dyDescent="0.25">
      <c r="A220" s="120">
        <f t="shared" si="9"/>
        <v>0</v>
      </c>
      <c r="B220" s="121">
        <f>IF(E7=B43,E11,IF(E7&lt;B43,E11,IF(E7&gt;B43,A220)))</f>
        <v>0</v>
      </c>
      <c r="C220" s="122">
        <f t="shared" si="13"/>
        <v>0</v>
      </c>
      <c r="D220" s="123">
        <f t="shared" si="14"/>
        <v>1</v>
      </c>
      <c r="E220" s="121">
        <f>IF(E6=B43,E5,IF(E6&lt;B43,0,IF(E5&gt;B43,0)))</f>
        <v>0</v>
      </c>
      <c r="F220" s="124"/>
      <c r="G220" s="122">
        <f t="shared" si="10"/>
        <v>0</v>
      </c>
      <c r="H220" s="124"/>
      <c r="I220" s="125">
        <f t="shared" si="15"/>
        <v>1</v>
      </c>
      <c r="J220" s="124">
        <f t="shared" si="11"/>
        <v>0</v>
      </c>
      <c r="K220" s="124">
        <v>32</v>
      </c>
      <c r="L220" s="124">
        <f t="shared" si="16"/>
        <v>32</v>
      </c>
      <c r="M220" s="126">
        <f t="shared" si="6"/>
        <v>0</v>
      </c>
      <c r="N220" s="127">
        <f t="shared" si="17"/>
        <v>0</v>
      </c>
      <c r="O220" s="126">
        <f t="shared" si="12"/>
        <v>0</v>
      </c>
      <c r="P220" s="126">
        <f>IF(M220=0,0,SUM(M206:M220))</f>
        <v>0</v>
      </c>
      <c r="Q220" s="124">
        <f>IF(E16=B43,0,IF(E16&lt;B43,1,IF(E16&gt;B43,0)))</f>
        <v>1</v>
      </c>
      <c r="R220" s="122">
        <f t="shared" si="7"/>
        <v>0</v>
      </c>
      <c r="S220" s="127"/>
      <c r="T220" s="121">
        <f t="shared" si="8"/>
        <v>0</v>
      </c>
      <c r="U220" s="124"/>
      <c r="V220" s="124">
        <f t="shared" si="18"/>
        <v>0</v>
      </c>
      <c r="W220" s="128">
        <f t="shared" si="19"/>
        <v>0</v>
      </c>
      <c r="X220" s="95"/>
      <c r="Y220" s="95"/>
      <c r="Z220" s="95"/>
    </row>
    <row r="221" spans="1:26" ht="21" x14ac:dyDescent="0.4">
      <c r="A221" s="120">
        <f t="shared" si="9"/>
        <v>0</v>
      </c>
      <c r="B221" s="121">
        <f>IF(E7=B44,E11,IF(E7&lt;B44,E11,IF(E7&gt;B44,A221)))</f>
        <v>0</v>
      </c>
      <c r="C221" s="122">
        <f t="shared" si="13"/>
        <v>0</v>
      </c>
      <c r="D221" s="123">
        <f t="shared" si="14"/>
        <v>1</v>
      </c>
      <c r="E221" s="121">
        <f>IF(E6=B44,E5,IF(E6&lt;B44,0,IF(E6&gt;B44,0)))</f>
        <v>0</v>
      </c>
      <c r="F221" s="124"/>
      <c r="G221" s="122">
        <f t="shared" si="10"/>
        <v>0</v>
      </c>
      <c r="H221" s="130"/>
      <c r="I221" s="125">
        <f t="shared" si="15"/>
        <v>1</v>
      </c>
      <c r="J221" s="124">
        <f t="shared" si="11"/>
        <v>0</v>
      </c>
      <c r="K221" s="124">
        <v>33</v>
      </c>
      <c r="L221" s="124">
        <f t="shared" si="16"/>
        <v>33</v>
      </c>
      <c r="M221" s="126">
        <f t="shared" si="6"/>
        <v>0</v>
      </c>
      <c r="N221" s="127">
        <f t="shared" si="17"/>
        <v>0</v>
      </c>
      <c r="O221" s="126">
        <f t="shared" si="12"/>
        <v>0</v>
      </c>
      <c r="P221" s="126">
        <f>IF(M221=0,0,SUM(M206:M221))</f>
        <v>0</v>
      </c>
      <c r="Q221" s="124">
        <f>IF(E16=B44,0,IF(E16&lt;B44,1,IF(E16&gt;B44,0)))</f>
        <v>1</v>
      </c>
      <c r="R221" s="122">
        <f t="shared" si="7"/>
        <v>0</v>
      </c>
      <c r="S221" s="127"/>
      <c r="T221" s="121">
        <f t="shared" si="8"/>
        <v>0</v>
      </c>
      <c r="U221" s="124"/>
      <c r="V221" s="124">
        <f t="shared" si="18"/>
        <v>0</v>
      </c>
      <c r="W221" s="128">
        <f t="shared" si="19"/>
        <v>0</v>
      </c>
      <c r="X221" s="95"/>
      <c r="Y221" s="95"/>
      <c r="Z221" s="95"/>
    </row>
    <row r="222" spans="1:26" ht="14.4" x14ac:dyDescent="0.3">
      <c r="A222" s="120">
        <f t="shared" si="9"/>
        <v>0</v>
      </c>
      <c r="B222" s="121">
        <f>IF(E7=B45,E11,IF(E7&lt;B45,E11,IF(E7&gt;B45,A222)))</f>
        <v>0</v>
      </c>
      <c r="C222" s="122">
        <f t="shared" si="13"/>
        <v>0</v>
      </c>
      <c r="D222" s="123">
        <f t="shared" si="14"/>
        <v>1</v>
      </c>
      <c r="E222" s="121">
        <f>IF(E6=B45,E5,IF(E6&lt;B45,0,IF(E6&gt;B45,0)))</f>
        <v>0</v>
      </c>
      <c r="F222" s="124"/>
      <c r="G222" s="122">
        <f t="shared" si="10"/>
        <v>0</v>
      </c>
      <c r="H222" s="131"/>
      <c r="I222" s="125">
        <f t="shared" si="15"/>
        <v>1</v>
      </c>
      <c r="J222" s="124">
        <f t="shared" si="11"/>
        <v>0</v>
      </c>
      <c r="K222" s="124">
        <v>34</v>
      </c>
      <c r="L222" s="124">
        <f t="shared" si="16"/>
        <v>34</v>
      </c>
      <c r="M222" s="126">
        <f t="shared" si="6"/>
        <v>0</v>
      </c>
      <c r="N222" s="127">
        <f t="shared" si="17"/>
        <v>0</v>
      </c>
      <c r="O222" s="126">
        <f t="shared" si="12"/>
        <v>0</v>
      </c>
      <c r="P222" s="126">
        <f>IF(M222=0,0,SUM(M206:M222))</f>
        <v>0</v>
      </c>
      <c r="Q222" s="124">
        <f>IF(E16=B45,0,IF(E16&lt;B45,1,IF(E16&gt;B45,0)))</f>
        <v>1</v>
      </c>
      <c r="R222" s="122">
        <f t="shared" si="7"/>
        <v>0</v>
      </c>
      <c r="S222" s="127"/>
      <c r="T222" s="121">
        <f t="shared" si="8"/>
        <v>0</v>
      </c>
      <c r="U222" s="124"/>
      <c r="V222" s="124">
        <f t="shared" si="18"/>
        <v>0</v>
      </c>
      <c r="W222" s="128">
        <f t="shared" si="19"/>
        <v>0</v>
      </c>
      <c r="X222" s="95"/>
      <c r="Y222" s="95"/>
      <c r="Z222" s="95"/>
    </row>
    <row r="223" spans="1:26" ht="14.4" x14ac:dyDescent="0.3">
      <c r="A223" s="120">
        <f t="shared" si="9"/>
        <v>0</v>
      </c>
      <c r="B223" s="121">
        <f>IF(E7=B46,E11,IF(E7&lt;B46,E11,IF(E7&gt;B46,A223)))</f>
        <v>0</v>
      </c>
      <c r="C223" s="122">
        <f t="shared" si="13"/>
        <v>0</v>
      </c>
      <c r="D223" s="123">
        <f t="shared" si="14"/>
        <v>1</v>
      </c>
      <c r="E223" s="121">
        <f>IF(E6=B46,E5,IF(E6&lt;B46,0,IF(E6&gt;B46,0)))</f>
        <v>0</v>
      </c>
      <c r="F223" s="124"/>
      <c r="G223" s="122">
        <f t="shared" si="10"/>
        <v>0</v>
      </c>
      <c r="H223" s="131"/>
      <c r="I223" s="125">
        <f t="shared" si="15"/>
        <v>1</v>
      </c>
      <c r="J223" s="124">
        <f t="shared" si="11"/>
        <v>0</v>
      </c>
      <c r="K223" s="124">
        <v>35</v>
      </c>
      <c r="L223" s="124">
        <f t="shared" si="16"/>
        <v>35</v>
      </c>
      <c r="M223" s="126">
        <f t="shared" si="6"/>
        <v>0</v>
      </c>
      <c r="N223" s="127">
        <f t="shared" ref="N223:N278" si="20">N222*I223+T222</f>
        <v>0</v>
      </c>
      <c r="O223" s="126">
        <f t="shared" si="12"/>
        <v>0</v>
      </c>
      <c r="P223" s="126">
        <f>IF(M223=0,0,SUM(M206:M222))</f>
        <v>0</v>
      </c>
      <c r="Q223" s="124">
        <f>IF(E16=B46,0,IF(E16&lt;B46,1,IF(E16&gt;B46,0)))</f>
        <v>1</v>
      </c>
      <c r="R223" s="122">
        <f t="shared" si="7"/>
        <v>0</v>
      </c>
      <c r="S223" s="127"/>
      <c r="T223" s="121">
        <f t="shared" si="8"/>
        <v>0</v>
      </c>
      <c r="U223" s="124"/>
      <c r="V223" s="124">
        <f t="shared" si="18"/>
        <v>0</v>
      </c>
      <c r="W223" s="128">
        <f t="shared" si="19"/>
        <v>0</v>
      </c>
      <c r="X223" s="95"/>
      <c r="Y223" s="95"/>
      <c r="Z223" s="95"/>
    </row>
    <row r="224" spans="1:26" ht="14.4" x14ac:dyDescent="0.3">
      <c r="A224" s="120">
        <f t="shared" si="9"/>
        <v>0</v>
      </c>
      <c r="B224" s="121">
        <f>IF(E7=B47,E11,IF(E7&lt;B47,E11,IF(E7&gt;B47,A224)))</f>
        <v>0</v>
      </c>
      <c r="C224" s="122">
        <f t="shared" si="13"/>
        <v>0</v>
      </c>
      <c r="D224" s="123">
        <f t="shared" ref="D224:D239" si="21">D223</f>
        <v>1</v>
      </c>
      <c r="E224" s="121">
        <f>IF(E6=B47,E5,IF(E6&lt;B47,0,IF(E6&gt;B47,0)))</f>
        <v>0</v>
      </c>
      <c r="F224" s="124"/>
      <c r="G224" s="122">
        <f t="shared" si="10"/>
        <v>0</v>
      </c>
      <c r="H224" s="132"/>
      <c r="I224" s="125">
        <f t="shared" si="15"/>
        <v>1</v>
      </c>
      <c r="J224" s="124">
        <f t="shared" si="11"/>
        <v>0</v>
      </c>
      <c r="K224" s="124">
        <v>36</v>
      </c>
      <c r="L224" s="124">
        <f t="shared" si="16"/>
        <v>36</v>
      </c>
      <c r="M224" s="126">
        <f t="shared" si="6"/>
        <v>0</v>
      </c>
      <c r="N224" s="127">
        <f t="shared" si="20"/>
        <v>0</v>
      </c>
      <c r="O224" s="126">
        <f t="shared" si="12"/>
        <v>0</v>
      </c>
      <c r="P224" s="126">
        <f>IF(M224=0,0,SUM(M206:M223))</f>
        <v>0</v>
      </c>
      <c r="Q224" s="124">
        <f>IF(E16=B47,0,IF(E16&lt;B47,1,IF(E16&gt;B47,0)))</f>
        <v>1</v>
      </c>
      <c r="R224" s="122">
        <f t="shared" si="7"/>
        <v>0</v>
      </c>
      <c r="S224" s="127"/>
      <c r="T224" s="121">
        <f t="shared" si="8"/>
        <v>0</v>
      </c>
      <c r="U224" s="124"/>
      <c r="V224" s="124">
        <f t="shared" si="18"/>
        <v>0</v>
      </c>
      <c r="W224" s="128">
        <f t="shared" si="19"/>
        <v>0</v>
      </c>
      <c r="X224" s="95"/>
      <c r="Y224" s="95"/>
      <c r="Z224" s="95"/>
    </row>
    <row r="225" spans="1:26" ht="14.4" x14ac:dyDescent="0.3">
      <c r="A225" s="120">
        <f t="shared" si="9"/>
        <v>0</v>
      </c>
      <c r="B225" s="121">
        <f>IF(E7=B48,E11,IF(E7&lt;B48,E11,IF(E7&gt;B48,A225)))</f>
        <v>0</v>
      </c>
      <c r="C225" s="122">
        <f t="shared" si="13"/>
        <v>0</v>
      </c>
      <c r="D225" s="123">
        <f t="shared" si="21"/>
        <v>1</v>
      </c>
      <c r="E225" s="121">
        <f>IF(E6=B48,E5,IF(E6&lt;B48,0,IF(E6&gt;B48,0)))</f>
        <v>0</v>
      </c>
      <c r="F225" s="124"/>
      <c r="G225" s="122">
        <f t="shared" si="10"/>
        <v>0</v>
      </c>
      <c r="H225" s="131"/>
      <c r="I225" s="125">
        <f t="shared" si="15"/>
        <v>1</v>
      </c>
      <c r="J225" s="124">
        <f t="shared" si="11"/>
        <v>0</v>
      </c>
      <c r="K225" s="124">
        <v>37</v>
      </c>
      <c r="L225" s="124">
        <f t="shared" si="16"/>
        <v>37</v>
      </c>
      <c r="M225" s="126">
        <f t="shared" si="6"/>
        <v>0</v>
      </c>
      <c r="N225" s="127">
        <f t="shared" si="20"/>
        <v>0</v>
      </c>
      <c r="O225" s="126">
        <f t="shared" si="12"/>
        <v>0</v>
      </c>
      <c r="P225" s="126">
        <f>IF(M225=0,0,SUM(M206:M224))</f>
        <v>0</v>
      </c>
      <c r="Q225" s="124">
        <f>IF(E16=B48,0,IF(E16&lt;B48,1,IF(E16&gt;B48,0)))</f>
        <v>1</v>
      </c>
      <c r="R225" s="122">
        <f t="shared" si="7"/>
        <v>0</v>
      </c>
      <c r="S225" s="127"/>
      <c r="T225" s="121">
        <f t="shared" si="8"/>
        <v>0</v>
      </c>
      <c r="U225" s="124"/>
      <c r="V225" s="124">
        <f t="shared" si="18"/>
        <v>0</v>
      </c>
      <c r="W225" s="128">
        <f t="shared" si="19"/>
        <v>0</v>
      </c>
      <c r="X225" s="95"/>
      <c r="Y225" s="95"/>
      <c r="Z225" s="95"/>
    </row>
    <row r="226" spans="1:26" ht="14.4" x14ac:dyDescent="0.3">
      <c r="A226" s="120">
        <f t="shared" si="9"/>
        <v>0</v>
      </c>
      <c r="B226" s="121">
        <f>IF(E7=B49,E11,IF(E7&lt;B49,E11,IF(E7&gt;B49,A226)))</f>
        <v>0</v>
      </c>
      <c r="C226" s="122">
        <f t="shared" si="13"/>
        <v>0</v>
      </c>
      <c r="D226" s="123">
        <f t="shared" si="21"/>
        <v>1</v>
      </c>
      <c r="E226" s="121">
        <f>IF(E6=B49,E5,IF(E6&lt;B49,0,IF(E6&gt;B49,0)))</f>
        <v>0</v>
      </c>
      <c r="F226" s="124"/>
      <c r="G226" s="122">
        <f t="shared" si="10"/>
        <v>0</v>
      </c>
      <c r="H226" s="133"/>
      <c r="I226" s="125">
        <f t="shared" si="15"/>
        <v>1</v>
      </c>
      <c r="J226" s="124">
        <f t="shared" si="11"/>
        <v>0</v>
      </c>
      <c r="K226" s="124">
        <v>38</v>
      </c>
      <c r="L226" s="124">
        <f t="shared" si="16"/>
        <v>38</v>
      </c>
      <c r="M226" s="126">
        <f t="shared" si="6"/>
        <v>0</v>
      </c>
      <c r="N226" s="127">
        <f t="shared" si="20"/>
        <v>0</v>
      </c>
      <c r="O226" s="126">
        <f t="shared" si="12"/>
        <v>0</v>
      </c>
      <c r="P226" s="126">
        <f>IF(M226=0,0,SUM(M206:M225))</f>
        <v>0</v>
      </c>
      <c r="Q226" s="124">
        <f>IF(E16=B49,0,IF(E16&lt;B49,1,IF(E16&gt;B49,0)))</f>
        <v>1</v>
      </c>
      <c r="R226" s="122">
        <f t="shared" si="7"/>
        <v>0</v>
      </c>
      <c r="S226" s="127"/>
      <c r="T226" s="121">
        <f t="shared" si="8"/>
        <v>0</v>
      </c>
      <c r="U226" s="124"/>
      <c r="V226" s="124">
        <f t="shared" si="18"/>
        <v>0</v>
      </c>
      <c r="W226" s="128">
        <f t="shared" si="19"/>
        <v>0</v>
      </c>
      <c r="X226" s="95"/>
      <c r="Y226" s="95"/>
      <c r="Z226" s="95"/>
    </row>
    <row r="227" spans="1:26" ht="14.4" x14ac:dyDescent="0.3">
      <c r="A227" s="120">
        <f t="shared" si="9"/>
        <v>0</v>
      </c>
      <c r="B227" s="121">
        <f>IF(E7=B50,E11,IF(E7&lt;B50,E11,IF(E7&gt;B50,A227)))</f>
        <v>0</v>
      </c>
      <c r="C227" s="122">
        <f t="shared" si="13"/>
        <v>0</v>
      </c>
      <c r="D227" s="123">
        <f t="shared" si="21"/>
        <v>1</v>
      </c>
      <c r="E227" s="121">
        <f>IF(E6=B50,E5,IF(E6&lt;B50,0,IF(E6&gt;B50,0)))</f>
        <v>0</v>
      </c>
      <c r="F227" s="124"/>
      <c r="G227" s="122">
        <f t="shared" si="10"/>
        <v>0</v>
      </c>
      <c r="H227" s="131"/>
      <c r="I227" s="125">
        <f t="shared" si="15"/>
        <v>1</v>
      </c>
      <c r="J227" s="124">
        <f t="shared" si="11"/>
        <v>0</v>
      </c>
      <c r="K227" s="124">
        <v>39</v>
      </c>
      <c r="L227" s="124">
        <f t="shared" si="16"/>
        <v>39</v>
      </c>
      <c r="M227" s="126">
        <f t="shared" si="6"/>
        <v>0</v>
      </c>
      <c r="N227" s="127">
        <f t="shared" si="20"/>
        <v>0</v>
      </c>
      <c r="O227" s="126">
        <f t="shared" si="12"/>
        <v>0</v>
      </c>
      <c r="P227" s="126">
        <f>IF(M227=0,0,SUM(M206:M226))</f>
        <v>0</v>
      </c>
      <c r="Q227" s="124">
        <f>IF(E16=B50,0,IF(E16&lt;B50,1,IF(E16&gt;B50,0)))</f>
        <v>1</v>
      </c>
      <c r="R227" s="122">
        <f t="shared" si="7"/>
        <v>0</v>
      </c>
      <c r="S227" s="127"/>
      <c r="T227" s="121">
        <f t="shared" si="8"/>
        <v>0</v>
      </c>
      <c r="U227" s="124"/>
      <c r="V227" s="124">
        <f t="shared" si="18"/>
        <v>0</v>
      </c>
      <c r="W227" s="128">
        <f t="shared" si="19"/>
        <v>0</v>
      </c>
      <c r="X227" s="95"/>
      <c r="Y227" s="95"/>
      <c r="Z227" s="95"/>
    </row>
    <row r="228" spans="1:26" ht="14.4" x14ac:dyDescent="0.3">
      <c r="A228" s="120">
        <f t="shared" si="9"/>
        <v>0</v>
      </c>
      <c r="B228" s="121">
        <f>IF(E7=B51,E11,IF(E7&lt;B51,E11,IF(E7&gt;B51,A228)))</f>
        <v>0</v>
      </c>
      <c r="C228" s="122">
        <f t="shared" si="13"/>
        <v>0</v>
      </c>
      <c r="D228" s="123">
        <f t="shared" si="21"/>
        <v>1</v>
      </c>
      <c r="E228" s="121">
        <f>IF(E6=B51,E5,IF(E6&lt;B51,0,IF(E6&gt;B51,0)))</f>
        <v>0</v>
      </c>
      <c r="F228" s="124"/>
      <c r="G228" s="122">
        <f t="shared" si="10"/>
        <v>0</v>
      </c>
      <c r="H228" s="131"/>
      <c r="I228" s="125">
        <f t="shared" si="15"/>
        <v>1</v>
      </c>
      <c r="J228" s="124">
        <f t="shared" si="11"/>
        <v>0</v>
      </c>
      <c r="K228" s="124">
        <v>40</v>
      </c>
      <c r="L228" s="124">
        <f t="shared" si="16"/>
        <v>40</v>
      </c>
      <c r="M228" s="126">
        <f t="shared" si="6"/>
        <v>0</v>
      </c>
      <c r="N228" s="127">
        <f t="shared" si="20"/>
        <v>0</v>
      </c>
      <c r="O228" s="126">
        <f t="shared" si="12"/>
        <v>0</v>
      </c>
      <c r="P228" s="126">
        <f>IF(M228=0,0,SUM(M206:M227))</f>
        <v>0</v>
      </c>
      <c r="Q228" s="124">
        <f>IF(E16=B51,0,IF(E16&lt;B51,1,IF(E16&gt;B51,0)))</f>
        <v>1</v>
      </c>
      <c r="R228" s="122">
        <f t="shared" si="7"/>
        <v>0</v>
      </c>
      <c r="S228" s="127"/>
      <c r="T228" s="121">
        <f t="shared" si="8"/>
        <v>0</v>
      </c>
      <c r="U228" s="124"/>
      <c r="V228" s="124">
        <f t="shared" si="18"/>
        <v>0</v>
      </c>
      <c r="W228" s="128">
        <f t="shared" si="19"/>
        <v>0</v>
      </c>
      <c r="X228" s="95"/>
      <c r="Y228" s="95"/>
      <c r="Z228" s="95"/>
    </row>
    <row r="229" spans="1:26" ht="14.4" x14ac:dyDescent="0.3">
      <c r="A229" s="120">
        <f t="shared" si="9"/>
        <v>0</v>
      </c>
      <c r="B229" s="121">
        <f>IF(E7=B52,E11,IF(E7&lt;B52,E11,IF(E7&gt;B52,A229)))</f>
        <v>0</v>
      </c>
      <c r="C229" s="122">
        <f t="shared" si="13"/>
        <v>0</v>
      </c>
      <c r="D229" s="123">
        <f t="shared" si="21"/>
        <v>1</v>
      </c>
      <c r="E229" s="121">
        <f>IF(E6=B52,E5,IF(E6&lt;B52,0,IF(E6&gt;B52,0)))</f>
        <v>0</v>
      </c>
      <c r="F229" s="124"/>
      <c r="G229" s="122">
        <f t="shared" si="10"/>
        <v>0</v>
      </c>
      <c r="H229" s="131"/>
      <c r="I229" s="125">
        <f t="shared" si="15"/>
        <v>1</v>
      </c>
      <c r="J229" s="124">
        <f t="shared" si="11"/>
        <v>0</v>
      </c>
      <c r="K229" s="124">
        <v>41</v>
      </c>
      <c r="L229" s="124">
        <f t="shared" si="16"/>
        <v>41</v>
      </c>
      <c r="M229" s="126">
        <f t="shared" si="6"/>
        <v>0</v>
      </c>
      <c r="N229" s="127">
        <f t="shared" si="20"/>
        <v>0</v>
      </c>
      <c r="O229" s="126">
        <f t="shared" si="12"/>
        <v>0</v>
      </c>
      <c r="P229" s="126">
        <f>IF(M229=0,0,SUM(M206:M228))</f>
        <v>0</v>
      </c>
      <c r="Q229" s="124">
        <f>IF(E16=B52,0,IF(E16&lt;B52,1,IF(E16&gt;B52,0)))</f>
        <v>1</v>
      </c>
      <c r="R229" s="122">
        <f t="shared" si="7"/>
        <v>0</v>
      </c>
      <c r="S229" s="127"/>
      <c r="T229" s="121">
        <f t="shared" si="8"/>
        <v>0</v>
      </c>
      <c r="U229" s="124"/>
      <c r="V229" s="124">
        <f t="shared" si="18"/>
        <v>0</v>
      </c>
      <c r="W229" s="128">
        <f t="shared" si="19"/>
        <v>0</v>
      </c>
      <c r="X229" s="95"/>
      <c r="Y229" s="95"/>
      <c r="Z229" s="95"/>
    </row>
    <row r="230" spans="1:26" ht="14.4" x14ac:dyDescent="0.3">
      <c r="A230" s="120">
        <f t="shared" si="9"/>
        <v>0</v>
      </c>
      <c r="B230" s="121">
        <f>IF(E7=B53,E11,IF(E7&lt;B53,E11,IF(E7&gt;B53,A230)))</f>
        <v>0</v>
      </c>
      <c r="C230" s="122">
        <f t="shared" si="13"/>
        <v>0</v>
      </c>
      <c r="D230" s="123">
        <f t="shared" si="21"/>
        <v>1</v>
      </c>
      <c r="E230" s="121">
        <f>IF(E6=B53,E5,IF(E6&lt;B53,0,IF(E6&gt;B53,0)))</f>
        <v>0</v>
      </c>
      <c r="F230" s="124"/>
      <c r="G230" s="122">
        <f t="shared" si="10"/>
        <v>0</v>
      </c>
      <c r="H230" s="131"/>
      <c r="I230" s="125">
        <f t="shared" si="15"/>
        <v>1</v>
      </c>
      <c r="J230" s="124">
        <f t="shared" si="11"/>
        <v>0</v>
      </c>
      <c r="K230" s="124">
        <v>42</v>
      </c>
      <c r="L230" s="124">
        <f t="shared" si="16"/>
        <v>42</v>
      </c>
      <c r="M230" s="126">
        <f t="shared" si="6"/>
        <v>0</v>
      </c>
      <c r="N230" s="127">
        <f t="shared" si="20"/>
        <v>0</v>
      </c>
      <c r="O230" s="126">
        <f t="shared" si="12"/>
        <v>0</v>
      </c>
      <c r="P230" s="126">
        <f>IF(M230=0,0,SUM(M206:M229))</f>
        <v>0</v>
      </c>
      <c r="Q230" s="124">
        <f>IF(E16=B53,0,IF(E16&lt;B53,1,IF(E16&gt;B53,0)))</f>
        <v>1</v>
      </c>
      <c r="R230" s="122">
        <f t="shared" si="7"/>
        <v>0</v>
      </c>
      <c r="S230" s="127"/>
      <c r="T230" s="121">
        <f t="shared" si="8"/>
        <v>0</v>
      </c>
      <c r="U230" s="124"/>
      <c r="V230" s="124">
        <f t="shared" si="18"/>
        <v>0</v>
      </c>
      <c r="W230" s="128">
        <f t="shared" si="19"/>
        <v>0</v>
      </c>
      <c r="X230" s="95"/>
      <c r="Y230" s="95"/>
      <c r="Z230" s="95"/>
    </row>
    <row r="231" spans="1:26" ht="14.4" x14ac:dyDescent="0.3">
      <c r="A231" s="120">
        <f t="shared" si="9"/>
        <v>0</v>
      </c>
      <c r="B231" s="121">
        <f>IF(E7=B54,E11,IF(E7&lt;B54,E11,IF(E7&gt;B54,A231)))</f>
        <v>0</v>
      </c>
      <c r="C231" s="122">
        <f t="shared" si="13"/>
        <v>0</v>
      </c>
      <c r="D231" s="123">
        <f t="shared" si="21"/>
        <v>1</v>
      </c>
      <c r="E231" s="121">
        <f>IF(E6=B54,E5,IF(E6&lt;B54,0,IF(E6&gt;B54,0)))</f>
        <v>0</v>
      </c>
      <c r="F231" s="124"/>
      <c r="G231" s="122">
        <f t="shared" si="10"/>
        <v>0</v>
      </c>
      <c r="H231" s="131"/>
      <c r="I231" s="125">
        <f t="shared" si="15"/>
        <v>1</v>
      </c>
      <c r="J231" s="124">
        <f t="shared" si="11"/>
        <v>0</v>
      </c>
      <c r="K231" s="124">
        <v>43</v>
      </c>
      <c r="L231" s="124">
        <f t="shared" si="16"/>
        <v>43</v>
      </c>
      <c r="M231" s="126">
        <f t="shared" si="6"/>
        <v>0</v>
      </c>
      <c r="N231" s="127">
        <f t="shared" si="20"/>
        <v>0</v>
      </c>
      <c r="O231" s="126">
        <f t="shared" si="12"/>
        <v>0</v>
      </c>
      <c r="P231" s="126">
        <f>IF(M231=0,0,SUM(M206:M230))</f>
        <v>0</v>
      </c>
      <c r="Q231" s="124">
        <f>IF(E16=B54,0,IF(E16&lt;B54,1,IF(E16&gt;B54,0)))</f>
        <v>1</v>
      </c>
      <c r="R231" s="122">
        <f t="shared" si="7"/>
        <v>0</v>
      </c>
      <c r="S231" s="127"/>
      <c r="T231" s="121">
        <f t="shared" si="8"/>
        <v>0</v>
      </c>
      <c r="U231" s="124"/>
      <c r="V231" s="124">
        <f t="shared" si="18"/>
        <v>0</v>
      </c>
      <c r="W231" s="128">
        <f t="shared" si="19"/>
        <v>0</v>
      </c>
      <c r="X231" s="95"/>
      <c r="Y231" s="95"/>
      <c r="Z231" s="95"/>
    </row>
    <row r="232" spans="1:26" ht="14.4" x14ac:dyDescent="0.3">
      <c r="A232" s="120">
        <f t="shared" si="9"/>
        <v>0</v>
      </c>
      <c r="B232" s="121">
        <f>IF(E7=B55,E11,IF(E7&lt;B55,E11,IF(E7&gt;B55,A232)))</f>
        <v>0</v>
      </c>
      <c r="C232" s="122">
        <f t="shared" si="13"/>
        <v>0</v>
      </c>
      <c r="D232" s="123">
        <f t="shared" si="21"/>
        <v>1</v>
      </c>
      <c r="E232" s="121">
        <f>IF(E6=B55,E5,IF(E6&lt;B55,0,IF(E6&gt;B55,0)))</f>
        <v>0</v>
      </c>
      <c r="F232" s="124"/>
      <c r="G232" s="122">
        <f t="shared" si="10"/>
        <v>0</v>
      </c>
      <c r="H232" s="133"/>
      <c r="I232" s="125">
        <f t="shared" si="15"/>
        <v>1</v>
      </c>
      <c r="J232" s="124">
        <f t="shared" si="11"/>
        <v>0</v>
      </c>
      <c r="K232" s="124">
        <v>44</v>
      </c>
      <c r="L232" s="124">
        <f t="shared" si="16"/>
        <v>44</v>
      </c>
      <c r="M232" s="126">
        <f t="shared" si="6"/>
        <v>0</v>
      </c>
      <c r="N232" s="127">
        <f t="shared" si="20"/>
        <v>0</v>
      </c>
      <c r="O232" s="126">
        <f t="shared" si="12"/>
        <v>0</v>
      </c>
      <c r="P232" s="126">
        <f>IF(M232=0,0,SUM(M206:M231))</f>
        <v>0</v>
      </c>
      <c r="Q232" s="124">
        <f>IF(E16=B55,0,IF(E16&lt;B55,1,IF(E16&gt;B55,0)))</f>
        <v>1</v>
      </c>
      <c r="R232" s="122">
        <f t="shared" si="7"/>
        <v>0</v>
      </c>
      <c r="S232" s="127"/>
      <c r="T232" s="121">
        <f t="shared" si="8"/>
        <v>0</v>
      </c>
      <c r="U232" s="124"/>
      <c r="V232" s="124">
        <f t="shared" si="18"/>
        <v>0</v>
      </c>
      <c r="W232" s="128">
        <f t="shared" si="19"/>
        <v>0</v>
      </c>
      <c r="X232" s="95"/>
      <c r="Y232" s="95"/>
      <c r="Z232" s="95"/>
    </row>
    <row r="233" spans="1:26" x14ac:dyDescent="0.25">
      <c r="A233" s="120">
        <f t="shared" si="9"/>
        <v>0</v>
      </c>
      <c r="B233" s="121">
        <f>IF(E7=B56,E11,IF(E7&lt;B56,E11,IF(E7&gt;B56,A233)))</f>
        <v>0</v>
      </c>
      <c r="C233" s="122">
        <f t="shared" si="13"/>
        <v>0</v>
      </c>
      <c r="D233" s="123">
        <f t="shared" si="21"/>
        <v>1</v>
      </c>
      <c r="E233" s="121">
        <f>IF(E6=B56,E5,IF(E6&lt;B56,0,IF(E6&gt;B56,0)))</f>
        <v>0</v>
      </c>
      <c r="F233" s="124"/>
      <c r="G233" s="122">
        <f t="shared" si="10"/>
        <v>0</v>
      </c>
      <c r="H233" s="124"/>
      <c r="I233" s="125">
        <f t="shared" si="15"/>
        <v>1</v>
      </c>
      <c r="J233" s="124">
        <f t="shared" si="11"/>
        <v>0</v>
      </c>
      <c r="K233" s="124">
        <v>45</v>
      </c>
      <c r="L233" s="124">
        <f t="shared" si="16"/>
        <v>45</v>
      </c>
      <c r="M233" s="126">
        <f t="shared" si="6"/>
        <v>0</v>
      </c>
      <c r="N233" s="127">
        <f t="shared" si="20"/>
        <v>0</v>
      </c>
      <c r="O233" s="126">
        <f t="shared" si="12"/>
        <v>0</v>
      </c>
      <c r="P233" s="126">
        <f>IF(M233=0,0,SUM(M206:M232))</f>
        <v>0</v>
      </c>
      <c r="Q233" s="124">
        <f>IF(E16=B56,0,IF(E16&lt;B56,1,IF(E16&gt;B56,0)))</f>
        <v>1</v>
      </c>
      <c r="R233" s="122">
        <f t="shared" si="7"/>
        <v>0</v>
      </c>
      <c r="S233" s="127"/>
      <c r="T233" s="121">
        <f t="shared" si="8"/>
        <v>0</v>
      </c>
      <c r="U233" s="124"/>
      <c r="V233" s="124">
        <f t="shared" si="18"/>
        <v>0</v>
      </c>
      <c r="W233" s="128">
        <f t="shared" si="19"/>
        <v>0</v>
      </c>
      <c r="X233" s="95"/>
      <c r="Y233" s="95"/>
      <c r="Z233" s="95"/>
    </row>
    <row r="234" spans="1:26" x14ac:dyDescent="0.25">
      <c r="A234" s="120">
        <f t="shared" si="9"/>
        <v>0</v>
      </c>
      <c r="B234" s="121">
        <f>IF(E7=B57,E11,IF(E7&lt;B57,E11,IF(E7&gt;B57,A234)))</f>
        <v>0</v>
      </c>
      <c r="C234" s="122">
        <f t="shared" si="13"/>
        <v>0</v>
      </c>
      <c r="D234" s="123">
        <f t="shared" si="21"/>
        <v>1</v>
      </c>
      <c r="E234" s="121">
        <f>IF(E6=B57,E5,IF(E6&lt;B57,0,IF(E6&gt;B57,0)))</f>
        <v>0</v>
      </c>
      <c r="F234" s="124"/>
      <c r="G234" s="122">
        <f t="shared" si="10"/>
        <v>0</v>
      </c>
      <c r="H234" s="124"/>
      <c r="I234" s="125">
        <f t="shared" si="15"/>
        <v>1</v>
      </c>
      <c r="J234" s="124">
        <f t="shared" si="11"/>
        <v>0</v>
      </c>
      <c r="K234" s="124">
        <v>46</v>
      </c>
      <c r="L234" s="124">
        <f t="shared" si="16"/>
        <v>46</v>
      </c>
      <c r="M234" s="126">
        <f t="shared" si="6"/>
        <v>0</v>
      </c>
      <c r="N234" s="127">
        <f t="shared" si="20"/>
        <v>0</v>
      </c>
      <c r="O234" s="126">
        <f t="shared" si="12"/>
        <v>0</v>
      </c>
      <c r="P234" s="126">
        <f>IF(M234=0,0,SUM(M206:M233))</f>
        <v>0</v>
      </c>
      <c r="Q234" s="124">
        <f>IF(E16=B57,0,IF(E16&lt;B57,1,IF(E16&gt;B57,0)))</f>
        <v>1</v>
      </c>
      <c r="R234" s="122">
        <f t="shared" si="7"/>
        <v>0</v>
      </c>
      <c r="S234" s="127"/>
      <c r="T234" s="121">
        <f t="shared" si="8"/>
        <v>0</v>
      </c>
      <c r="U234" s="124"/>
      <c r="V234" s="124">
        <f t="shared" si="18"/>
        <v>0</v>
      </c>
      <c r="W234" s="128">
        <f t="shared" si="19"/>
        <v>0</v>
      </c>
      <c r="X234" s="95"/>
      <c r="Y234" s="95"/>
      <c r="Z234" s="95"/>
    </row>
    <row r="235" spans="1:26" x14ac:dyDescent="0.25">
      <c r="A235" s="120">
        <f t="shared" si="9"/>
        <v>0</v>
      </c>
      <c r="B235" s="121">
        <f>IF(E7=B58,E11,IF(E7&lt;B58,E11,IF(E7&gt;B58,A235)))</f>
        <v>0</v>
      </c>
      <c r="C235" s="122">
        <f t="shared" si="13"/>
        <v>0</v>
      </c>
      <c r="D235" s="123">
        <f t="shared" si="21"/>
        <v>1</v>
      </c>
      <c r="E235" s="121">
        <f>IF(E6=B58,E5,IF(E6&lt;B58,0,IF(E6&gt;B58,0)))</f>
        <v>0</v>
      </c>
      <c r="F235" s="124"/>
      <c r="G235" s="122">
        <f t="shared" si="10"/>
        <v>0</v>
      </c>
      <c r="H235" s="124"/>
      <c r="I235" s="125">
        <f t="shared" si="15"/>
        <v>1</v>
      </c>
      <c r="J235" s="124">
        <f t="shared" si="11"/>
        <v>0</v>
      </c>
      <c r="K235" s="124">
        <v>47</v>
      </c>
      <c r="L235" s="124">
        <f t="shared" si="16"/>
        <v>47</v>
      </c>
      <c r="M235" s="126">
        <f t="shared" si="6"/>
        <v>0</v>
      </c>
      <c r="N235" s="127">
        <f t="shared" si="20"/>
        <v>0</v>
      </c>
      <c r="O235" s="126">
        <f t="shared" si="12"/>
        <v>0</v>
      </c>
      <c r="P235" s="126">
        <f>IF(M235=0,0,SUM(M206:M234))</f>
        <v>0</v>
      </c>
      <c r="Q235" s="124">
        <f>IF(E16=B58,0,IF(E16&lt;B58,1,IF(E16&gt;B58,0)))</f>
        <v>1</v>
      </c>
      <c r="R235" s="122">
        <f t="shared" si="7"/>
        <v>0</v>
      </c>
      <c r="S235" s="127"/>
      <c r="T235" s="121">
        <f t="shared" si="8"/>
        <v>0</v>
      </c>
      <c r="U235" s="124"/>
      <c r="V235" s="124">
        <f t="shared" si="18"/>
        <v>0</v>
      </c>
      <c r="W235" s="128">
        <f t="shared" si="19"/>
        <v>0</v>
      </c>
      <c r="X235" s="95"/>
      <c r="Y235" s="95"/>
      <c r="Z235" s="95"/>
    </row>
    <row r="236" spans="1:26" x14ac:dyDescent="0.25">
      <c r="A236" s="120">
        <f t="shared" si="9"/>
        <v>0</v>
      </c>
      <c r="B236" s="121">
        <f>IF(E7=B59,E11,IF(E7&lt;B59,E11,IF(E7&gt;B59,A236)))</f>
        <v>0</v>
      </c>
      <c r="C236" s="122">
        <f t="shared" si="13"/>
        <v>0</v>
      </c>
      <c r="D236" s="123">
        <f t="shared" si="21"/>
        <v>1</v>
      </c>
      <c r="E236" s="121">
        <f>IF(E6=B59,E5,IF(E6&lt;B59,0,IF(E6&gt;B59,0)))</f>
        <v>0</v>
      </c>
      <c r="F236" s="124"/>
      <c r="G236" s="122">
        <f t="shared" si="10"/>
        <v>0</v>
      </c>
      <c r="H236" s="124"/>
      <c r="I236" s="125">
        <f t="shared" si="15"/>
        <v>1</v>
      </c>
      <c r="J236" s="124">
        <f t="shared" si="11"/>
        <v>0</v>
      </c>
      <c r="K236" s="124">
        <v>48</v>
      </c>
      <c r="L236" s="124">
        <f t="shared" si="16"/>
        <v>48</v>
      </c>
      <c r="M236" s="126">
        <f t="shared" si="6"/>
        <v>0</v>
      </c>
      <c r="N236" s="127">
        <f t="shared" si="20"/>
        <v>0</v>
      </c>
      <c r="O236" s="126">
        <f t="shared" si="12"/>
        <v>0</v>
      </c>
      <c r="P236" s="126">
        <f>IF(M236=0,0,SUM(M206:M235))</f>
        <v>0</v>
      </c>
      <c r="Q236" s="124">
        <f>IF(E16=B59,0,IF(E16&lt;B59,1,IF(E16&gt;B59,0)))</f>
        <v>1</v>
      </c>
      <c r="R236" s="122">
        <f t="shared" si="7"/>
        <v>0</v>
      </c>
      <c r="S236" s="127"/>
      <c r="T236" s="121">
        <f t="shared" si="8"/>
        <v>0</v>
      </c>
      <c r="U236" s="124"/>
      <c r="V236" s="124">
        <f t="shared" si="18"/>
        <v>0</v>
      </c>
      <c r="W236" s="128">
        <f t="shared" si="19"/>
        <v>0</v>
      </c>
      <c r="X236" s="95"/>
      <c r="Y236" s="95"/>
      <c r="Z236" s="95"/>
    </row>
    <row r="237" spans="1:26" x14ac:dyDescent="0.25">
      <c r="A237" s="120">
        <f t="shared" si="9"/>
        <v>0</v>
      </c>
      <c r="B237" s="121">
        <f>IF(E7=B60,E11,IF(E7&lt;B60,E11,IF(E7&gt;B60,A237)))</f>
        <v>0</v>
      </c>
      <c r="C237" s="122">
        <f t="shared" si="13"/>
        <v>0</v>
      </c>
      <c r="D237" s="123">
        <f t="shared" si="21"/>
        <v>1</v>
      </c>
      <c r="E237" s="121">
        <f>IF(E6=B60,E5,IF(E6&lt;B60,0,IF(E6&gt;B60,0)))</f>
        <v>0</v>
      </c>
      <c r="F237" s="124"/>
      <c r="G237" s="122">
        <f t="shared" si="10"/>
        <v>0</v>
      </c>
      <c r="H237" s="124"/>
      <c r="I237" s="125">
        <f t="shared" si="15"/>
        <v>1</v>
      </c>
      <c r="J237" s="124">
        <f t="shared" si="11"/>
        <v>0</v>
      </c>
      <c r="K237" s="124">
        <v>49</v>
      </c>
      <c r="L237" s="124">
        <f t="shared" si="16"/>
        <v>49</v>
      </c>
      <c r="M237" s="126">
        <f t="shared" si="6"/>
        <v>0</v>
      </c>
      <c r="N237" s="127">
        <f t="shared" si="20"/>
        <v>0</v>
      </c>
      <c r="O237" s="126">
        <f t="shared" si="12"/>
        <v>0</v>
      </c>
      <c r="P237" s="126">
        <f>IF(M237=0,0,SUM(M206:M236))</f>
        <v>0</v>
      </c>
      <c r="Q237" s="124">
        <f>IF(E16=B60,0,IF(E16&lt;B60,1,IF(E16&gt;B60,0)))</f>
        <v>1</v>
      </c>
      <c r="R237" s="122">
        <f t="shared" si="7"/>
        <v>0</v>
      </c>
      <c r="S237" s="127"/>
      <c r="T237" s="121">
        <f t="shared" si="8"/>
        <v>0</v>
      </c>
      <c r="U237" s="124"/>
      <c r="V237" s="124">
        <f t="shared" si="18"/>
        <v>0</v>
      </c>
      <c r="W237" s="128">
        <f t="shared" si="19"/>
        <v>0</v>
      </c>
      <c r="X237" s="95"/>
      <c r="Y237" s="95"/>
      <c r="Z237" s="95"/>
    </row>
    <row r="238" spans="1:26" x14ac:dyDescent="0.25">
      <c r="A238" s="120">
        <f t="shared" si="9"/>
        <v>0</v>
      </c>
      <c r="B238" s="121">
        <f>IF(E7=B61,E11,IF(E7&lt;B61,E11,IF(E7&gt;B61,A238)))</f>
        <v>0</v>
      </c>
      <c r="C238" s="122">
        <f t="shared" si="13"/>
        <v>0</v>
      </c>
      <c r="D238" s="123">
        <f t="shared" si="21"/>
        <v>1</v>
      </c>
      <c r="E238" s="121">
        <f>IF(E6=B61,E5,IF(E6&lt;B61,0,IF(E6&gt;B61,0)))</f>
        <v>0</v>
      </c>
      <c r="F238" s="124"/>
      <c r="G238" s="122">
        <f t="shared" si="10"/>
        <v>0</v>
      </c>
      <c r="H238" s="124"/>
      <c r="I238" s="125">
        <f t="shared" si="15"/>
        <v>1</v>
      </c>
      <c r="J238" s="124">
        <f t="shared" si="11"/>
        <v>0</v>
      </c>
      <c r="K238" s="124">
        <v>50</v>
      </c>
      <c r="L238" s="124">
        <f t="shared" si="16"/>
        <v>50</v>
      </c>
      <c r="M238" s="126">
        <f t="shared" si="6"/>
        <v>0</v>
      </c>
      <c r="N238" s="127">
        <f t="shared" si="20"/>
        <v>0</v>
      </c>
      <c r="O238" s="126">
        <f t="shared" si="12"/>
        <v>0</v>
      </c>
      <c r="P238" s="126">
        <f>IF(M238=0,0,SUM(M206:M237))</f>
        <v>0</v>
      </c>
      <c r="Q238" s="124">
        <f>IF(E16=B61,0,IF(E16&lt;B61,1,IF(E16&gt;B61,0)))</f>
        <v>1</v>
      </c>
      <c r="R238" s="122">
        <f t="shared" ref="R238:R269" si="22">C238</f>
        <v>0</v>
      </c>
      <c r="S238" s="127"/>
      <c r="T238" s="121">
        <f t="shared" si="8"/>
        <v>0</v>
      </c>
      <c r="U238" s="124"/>
      <c r="V238" s="124">
        <f t="shared" si="18"/>
        <v>0</v>
      </c>
      <c r="W238" s="128">
        <f t="shared" si="19"/>
        <v>0</v>
      </c>
      <c r="X238" s="95"/>
      <c r="Y238" s="95"/>
      <c r="Z238" s="95"/>
    </row>
    <row r="239" spans="1:26" x14ac:dyDescent="0.25">
      <c r="A239" s="120">
        <f t="shared" ref="A239:A270" si="23">A238*D239+E239</f>
        <v>0</v>
      </c>
      <c r="B239" s="121">
        <f>IF(E7=B62,E11,IF(E7&lt;B62,E11,IF(E7&gt;B62,A239)))</f>
        <v>0</v>
      </c>
      <c r="C239" s="122">
        <f t="shared" si="13"/>
        <v>0</v>
      </c>
      <c r="D239" s="123">
        <f t="shared" si="21"/>
        <v>1</v>
      </c>
      <c r="E239" s="121">
        <f>IF(E6=B62,E5,IF(E6&lt;B62,0,IF(E6&gt;B62,0)))</f>
        <v>0</v>
      </c>
      <c r="F239" s="124"/>
      <c r="G239" s="122">
        <f t="shared" ref="G239:G270" si="24">G238</f>
        <v>0</v>
      </c>
      <c r="H239" s="124"/>
      <c r="I239" s="125">
        <f t="shared" si="15"/>
        <v>1</v>
      </c>
      <c r="J239" s="124">
        <f t="shared" si="11"/>
        <v>0</v>
      </c>
      <c r="K239" s="124">
        <v>51</v>
      </c>
      <c r="L239" s="124">
        <f t="shared" si="16"/>
        <v>51</v>
      </c>
      <c r="M239" s="126">
        <f t="shared" si="6"/>
        <v>0</v>
      </c>
      <c r="N239" s="127">
        <f t="shared" si="20"/>
        <v>0</v>
      </c>
      <c r="O239" s="126">
        <f t="shared" si="12"/>
        <v>0</v>
      </c>
      <c r="P239" s="126">
        <f>IF(M239=0,0,SUM(M206:M238))</f>
        <v>0</v>
      </c>
      <c r="Q239" s="124">
        <f>IF(E16=B62,0,IF(E16&lt;B62,1,IF(E16&gt;B62,0)))</f>
        <v>1</v>
      </c>
      <c r="R239" s="122">
        <f t="shared" si="22"/>
        <v>0</v>
      </c>
      <c r="S239" s="127"/>
      <c r="T239" s="121">
        <f t="shared" si="8"/>
        <v>0</v>
      </c>
      <c r="U239" s="124"/>
      <c r="V239" s="124">
        <f t="shared" si="18"/>
        <v>0</v>
      </c>
      <c r="W239" s="128">
        <f t="shared" si="19"/>
        <v>0</v>
      </c>
      <c r="X239" s="95"/>
      <c r="Y239" s="95"/>
      <c r="Z239" s="95"/>
    </row>
    <row r="240" spans="1:26" x14ac:dyDescent="0.25">
      <c r="A240" s="120">
        <f t="shared" si="23"/>
        <v>0</v>
      </c>
      <c r="B240" s="121">
        <f>IF(E7=B63,E11,IF(E7&lt;B63,E11,IF(E7&gt;B63,A240)))</f>
        <v>0</v>
      </c>
      <c r="C240" s="122">
        <f t="shared" si="13"/>
        <v>0</v>
      </c>
      <c r="D240" s="123">
        <f t="shared" ref="D240:D255" si="25">D239</f>
        <v>1</v>
      </c>
      <c r="E240" s="121">
        <f>IF(E6=B63,E5,IF(E6&lt;B63,0,IF(E6&gt;B63,0)))</f>
        <v>0</v>
      </c>
      <c r="F240" s="124"/>
      <c r="G240" s="122">
        <f t="shared" si="24"/>
        <v>0</v>
      </c>
      <c r="H240" s="124"/>
      <c r="I240" s="125">
        <f t="shared" si="15"/>
        <v>1</v>
      </c>
      <c r="J240" s="124">
        <f t="shared" si="11"/>
        <v>0</v>
      </c>
      <c r="K240" s="124">
        <v>52</v>
      </c>
      <c r="L240" s="124">
        <f t="shared" si="16"/>
        <v>52</v>
      </c>
      <c r="M240" s="126">
        <f t="shared" si="6"/>
        <v>0</v>
      </c>
      <c r="N240" s="127">
        <f t="shared" si="20"/>
        <v>0</v>
      </c>
      <c r="O240" s="126">
        <f t="shared" si="12"/>
        <v>0</v>
      </c>
      <c r="P240" s="126">
        <f>IF(M240=0,0,SUM(M206:M239))</f>
        <v>0</v>
      </c>
      <c r="Q240" s="124">
        <f>IF(E16=B63,0,IF(E16&lt;B63,1,IF(E16&gt;B63,0)))</f>
        <v>1</v>
      </c>
      <c r="R240" s="122">
        <f t="shared" si="22"/>
        <v>0</v>
      </c>
      <c r="S240" s="127"/>
      <c r="T240" s="121">
        <f t="shared" si="8"/>
        <v>0</v>
      </c>
      <c r="U240" s="124"/>
      <c r="V240" s="124">
        <f t="shared" si="18"/>
        <v>0</v>
      </c>
      <c r="W240" s="128">
        <f t="shared" si="19"/>
        <v>0</v>
      </c>
      <c r="X240" s="95"/>
      <c r="Y240" s="95"/>
      <c r="Z240" s="95"/>
    </row>
    <row r="241" spans="1:26" x14ac:dyDescent="0.25">
      <c r="A241" s="120">
        <f t="shared" si="23"/>
        <v>0</v>
      </c>
      <c r="B241" s="121">
        <f>IF(E7=B64,E11,IF(E7&lt;B64,E11,IF(E7&gt;B64,A241)))</f>
        <v>0</v>
      </c>
      <c r="C241" s="122">
        <f t="shared" si="13"/>
        <v>0</v>
      </c>
      <c r="D241" s="123">
        <f t="shared" si="25"/>
        <v>1</v>
      </c>
      <c r="E241" s="121">
        <f>IF(E6=B64,E5,IF(E6&lt;B64,0,IF(E6&gt;B64,0)))</f>
        <v>0</v>
      </c>
      <c r="F241" s="124"/>
      <c r="G241" s="122">
        <f t="shared" si="24"/>
        <v>0</v>
      </c>
      <c r="H241" s="124"/>
      <c r="I241" s="125">
        <f t="shared" si="15"/>
        <v>1</v>
      </c>
      <c r="J241" s="124">
        <f t="shared" si="11"/>
        <v>0</v>
      </c>
      <c r="K241" s="124">
        <v>53</v>
      </c>
      <c r="L241" s="124">
        <f t="shared" si="16"/>
        <v>53</v>
      </c>
      <c r="M241" s="126">
        <f t="shared" si="6"/>
        <v>0</v>
      </c>
      <c r="N241" s="127">
        <f t="shared" si="20"/>
        <v>0</v>
      </c>
      <c r="O241" s="126">
        <f t="shared" si="12"/>
        <v>0</v>
      </c>
      <c r="P241" s="126">
        <f>IF(M241=0,0,SUM(M206:M240))</f>
        <v>0</v>
      </c>
      <c r="Q241" s="124">
        <f>IF(E16=B64,0,IF(E16&lt;B64,1,IF(E16&gt;B64,0)))</f>
        <v>1</v>
      </c>
      <c r="R241" s="122">
        <f t="shared" si="22"/>
        <v>0</v>
      </c>
      <c r="S241" s="127"/>
      <c r="T241" s="121">
        <f t="shared" si="8"/>
        <v>0</v>
      </c>
      <c r="U241" s="124"/>
      <c r="V241" s="124">
        <f t="shared" si="18"/>
        <v>0</v>
      </c>
      <c r="W241" s="128">
        <f t="shared" si="19"/>
        <v>0</v>
      </c>
      <c r="X241" s="95"/>
      <c r="Y241" s="95"/>
      <c r="Z241" s="95"/>
    </row>
    <row r="242" spans="1:26" x14ac:dyDescent="0.25">
      <c r="A242" s="120">
        <f t="shared" si="23"/>
        <v>0</v>
      </c>
      <c r="B242" s="121">
        <f>IF(E7=B65,E11,IF(E7&lt;B65,E11,IF(E7&gt;B65,A242)))</f>
        <v>0</v>
      </c>
      <c r="C242" s="122">
        <f t="shared" si="13"/>
        <v>0</v>
      </c>
      <c r="D242" s="123">
        <f t="shared" si="25"/>
        <v>1</v>
      </c>
      <c r="E242" s="121">
        <f>IF(E6=B65,E5,IF(E6&lt;B65,0,IF(E6&gt;B65,0)))</f>
        <v>0</v>
      </c>
      <c r="F242" s="124"/>
      <c r="G242" s="122">
        <f t="shared" si="24"/>
        <v>0</v>
      </c>
      <c r="H242" s="124"/>
      <c r="I242" s="125">
        <f t="shared" si="15"/>
        <v>1</v>
      </c>
      <c r="J242" s="124">
        <f t="shared" si="11"/>
        <v>0</v>
      </c>
      <c r="K242" s="124">
        <v>54</v>
      </c>
      <c r="L242" s="124">
        <f t="shared" si="16"/>
        <v>54</v>
      </c>
      <c r="M242" s="126">
        <f t="shared" si="6"/>
        <v>0</v>
      </c>
      <c r="N242" s="127">
        <f t="shared" si="20"/>
        <v>0</v>
      </c>
      <c r="O242" s="126">
        <f t="shared" si="12"/>
        <v>0</v>
      </c>
      <c r="P242" s="126">
        <f>IF(M242=0,0,SUM(M206:M241))</f>
        <v>0</v>
      </c>
      <c r="Q242" s="124">
        <f>IF(E16=B65,0,IF(E16&lt;B65,1,IF(E16&gt;B65,0)))</f>
        <v>1</v>
      </c>
      <c r="R242" s="122">
        <f t="shared" si="22"/>
        <v>0</v>
      </c>
      <c r="S242" s="127"/>
      <c r="T242" s="121">
        <f t="shared" si="8"/>
        <v>0</v>
      </c>
      <c r="U242" s="124"/>
      <c r="V242" s="124">
        <f t="shared" si="18"/>
        <v>0</v>
      </c>
      <c r="W242" s="128">
        <f t="shared" si="19"/>
        <v>0</v>
      </c>
      <c r="X242" s="95"/>
      <c r="Y242" s="95"/>
      <c r="Z242" s="95"/>
    </row>
    <row r="243" spans="1:26" x14ac:dyDescent="0.25">
      <c r="A243" s="120">
        <f t="shared" si="23"/>
        <v>0</v>
      </c>
      <c r="B243" s="121">
        <f>IF(E7=B66,E11,IF(E7&lt;B66,E11,IF(E7&gt;B66,A243)))</f>
        <v>0</v>
      </c>
      <c r="C243" s="122">
        <f t="shared" si="13"/>
        <v>0</v>
      </c>
      <c r="D243" s="123">
        <f t="shared" si="25"/>
        <v>1</v>
      </c>
      <c r="E243" s="121">
        <f>IF(E6=B66,E5,IF(E6&lt;B66,0,IF(E6&gt;B66,0)))</f>
        <v>0</v>
      </c>
      <c r="F243" s="124"/>
      <c r="G243" s="122">
        <f t="shared" si="24"/>
        <v>0</v>
      </c>
      <c r="H243" s="124"/>
      <c r="I243" s="125">
        <f t="shared" si="15"/>
        <v>1</v>
      </c>
      <c r="J243" s="124">
        <f t="shared" si="11"/>
        <v>0</v>
      </c>
      <c r="K243" s="124">
        <v>55</v>
      </c>
      <c r="L243" s="124">
        <f t="shared" si="16"/>
        <v>55</v>
      </c>
      <c r="M243" s="126">
        <f t="shared" si="6"/>
        <v>0</v>
      </c>
      <c r="N243" s="127">
        <f t="shared" si="20"/>
        <v>0</v>
      </c>
      <c r="O243" s="126">
        <f t="shared" si="12"/>
        <v>0</v>
      </c>
      <c r="P243" s="126">
        <f>IF(M243=0,0,SUM(M206:M242))</f>
        <v>0</v>
      </c>
      <c r="Q243" s="124">
        <f>IF(E16=B66,0,IF(E16&lt;B66,1,IF(E16&gt;B66,0)))</f>
        <v>1</v>
      </c>
      <c r="R243" s="122">
        <f t="shared" si="22"/>
        <v>0</v>
      </c>
      <c r="S243" s="127"/>
      <c r="T243" s="121">
        <f t="shared" si="8"/>
        <v>0</v>
      </c>
      <c r="U243" s="124"/>
      <c r="V243" s="124">
        <f t="shared" si="18"/>
        <v>0</v>
      </c>
      <c r="W243" s="128">
        <f t="shared" si="19"/>
        <v>0</v>
      </c>
      <c r="X243" s="95"/>
      <c r="Y243" s="95"/>
      <c r="Z243" s="95"/>
    </row>
    <row r="244" spans="1:26" x14ac:dyDescent="0.25">
      <c r="A244" s="120">
        <f t="shared" si="23"/>
        <v>0</v>
      </c>
      <c r="B244" s="121">
        <f>IF(E7=B67,E11,IF(E7&lt;B67,E11,IF(E7&gt;B67,A244)))</f>
        <v>0</v>
      </c>
      <c r="C244" s="122">
        <f t="shared" si="13"/>
        <v>0</v>
      </c>
      <c r="D244" s="123">
        <f t="shared" si="25"/>
        <v>1</v>
      </c>
      <c r="E244" s="121">
        <f>IF(E6=B67,E5,IF(E6&lt;B67,0,IF(E6&gt;B67,0)))</f>
        <v>0</v>
      </c>
      <c r="F244" s="124"/>
      <c r="G244" s="122">
        <f t="shared" si="24"/>
        <v>0</v>
      </c>
      <c r="H244" s="124"/>
      <c r="I244" s="125">
        <f t="shared" si="15"/>
        <v>1</v>
      </c>
      <c r="J244" s="124">
        <f t="shared" si="11"/>
        <v>0</v>
      </c>
      <c r="K244" s="124">
        <v>56</v>
      </c>
      <c r="L244" s="124">
        <f t="shared" si="16"/>
        <v>56</v>
      </c>
      <c r="M244" s="126">
        <f t="shared" si="6"/>
        <v>0</v>
      </c>
      <c r="N244" s="127">
        <f t="shared" si="20"/>
        <v>0</v>
      </c>
      <c r="O244" s="126">
        <f t="shared" si="12"/>
        <v>0</v>
      </c>
      <c r="P244" s="126">
        <f>IF(M244=0,0,SUM(M206:M243))</f>
        <v>0</v>
      </c>
      <c r="Q244" s="124">
        <f>IF(E16=B67,0,IF(E16&lt;B67,1,IF(E16&gt;B67,0)))</f>
        <v>1</v>
      </c>
      <c r="R244" s="122">
        <f t="shared" si="22"/>
        <v>0</v>
      </c>
      <c r="S244" s="127"/>
      <c r="T244" s="121">
        <f t="shared" si="8"/>
        <v>0</v>
      </c>
      <c r="U244" s="124"/>
      <c r="V244" s="124">
        <f t="shared" si="18"/>
        <v>0</v>
      </c>
      <c r="W244" s="128">
        <f t="shared" si="19"/>
        <v>0</v>
      </c>
      <c r="X244" s="95"/>
      <c r="Y244" s="95"/>
      <c r="Z244" s="95"/>
    </row>
    <row r="245" spans="1:26" x14ac:dyDescent="0.25">
      <c r="A245" s="120">
        <f t="shared" si="23"/>
        <v>0</v>
      </c>
      <c r="B245" s="121">
        <f>IF(E7=B68,E11,IF(E7&lt;B68,E11,IF(E7&gt;B68,A245)))</f>
        <v>0</v>
      </c>
      <c r="C245" s="122">
        <f t="shared" si="13"/>
        <v>0</v>
      </c>
      <c r="D245" s="123">
        <f t="shared" si="25"/>
        <v>1</v>
      </c>
      <c r="E245" s="121">
        <f>IF(E6=B68,E5,IF(E6&lt;B68,0,IF(E6&gt;B68,0)))</f>
        <v>0</v>
      </c>
      <c r="F245" s="124"/>
      <c r="G245" s="122">
        <f t="shared" si="24"/>
        <v>0</v>
      </c>
      <c r="H245" s="124"/>
      <c r="I245" s="125">
        <f t="shared" si="15"/>
        <v>1</v>
      </c>
      <c r="J245" s="124">
        <f t="shared" si="11"/>
        <v>0</v>
      </c>
      <c r="K245" s="124">
        <v>57</v>
      </c>
      <c r="L245" s="124">
        <f t="shared" si="16"/>
        <v>57</v>
      </c>
      <c r="M245" s="126">
        <f t="shared" si="6"/>
        <v>0</v>
      </c>
      <c r="N245" s="127">
        <f t="shared" si="20"/>
        <v>0</v>
      </c>
      <c r="O245" s="126">
        <f t="shared" si="12"/>
        <v>0</v>
      </c>
      <c r="P245" s="126">
        <f>IF(M245=0,0,SUM(M206:M244))</f>
        <v>0</v>
      </c>
      <c r="Q245" s="124">
        <f>IF(E16=B68,0,IF(E16&lt;B68,1,IF(E16&gt;B68,0)))</f>
        <v>1</v>
      </c>
      <c r="R245" s="122">
        <f t="shared" si="22"/>
        <v>0</v>
      </c>
      <c r="S245" s="126"/>
      <c r="T245" s="121">
        <f t="shared" si="8"/>
        <v>0</v>
      </c>
      <c r="U245" s="124"/>
      <c r="V245" s="124">
        <f t="shared" si="18"/>
        <v>0</v>
      </c>
      <c r="W245" s="128">
        <f t="shared" si="19"/>
        <v>0</v>
      </c>
      <c r="X245" s="95"/>
      <c r="Y245" s="95"/>
      <c r="Z245" s="95"/>
    </row>
    <row r="246" spans="1:26" x14ac:dyDescent="0.25">
      <c r="A246" s="120">
        <f t="shared" si="23"/>
        <v>0</v>
      </c>
      <c r="B246" s="121">
        <f>IF(E7=B69,E11,IF(E7&lt;B69,E11,IF(E7&gt;B69,A246)))</f>
        <v>0</v>
      </c>
      <c r="C246" s="122">
        <f t="shared" si="13"/>
        <v>0</v>
      </c>
      <c r="D246" s="123">
        <f t="shared" si="25"/>
        <v>1</v>
      </c>
      <c r="E246" s="121">
        <f>IF(E6=B69,E5,IF(E6&lt;B69,0,IF(E6&gt;B69,0)))</f>
        <v>0</v>
      </c>
      <c r="F246" s="124"/>
      <c r="G246" s="122">
        <f t="shared" si="24"/>
        <v>0</v>
      </c>
      <c r="H246" s="124"/>
      <c r="I246" s="125">
        <f t="shared" si="15"/>
        <v>1</v>
      </c>
      <c r="J246" s="124">
        <f t="shared" si="11"/>
        <v>0</v>
      </c>
      <c r="K246" s="124">
        <v>58</v>
      </c>
      <c r="L246" s="124">
        <f t="shared" si="16"/>
        <v>58</v>
      </c>
      <c r="M246" s="126">
        <f t="shared" si="6"/>
        <v>0</v>
      </c>
      <c r="N246" s="127">
        <f t="shared" si="20"/>
        <v>0</v>
      </c>
      <c r="O246" s="126">
        <f t="shared" si="12"/>
        <v>0</v>
      </c>
      <c r="P246" s="126">
        <f>IF(M246=0,0,SUM(M206:M245))</f>
        <v>0</v>
      </c>
      <c r="Q246" s="124">
        <f>IF(E16=B69,0,IF(E16&lt;B69,1,IF(E16&gt;B69,0)))</f>
        <v>1</v>
      </c>
      <c r="R246" s="122">
        <f t="shared" si="22"/>
        <v>0</v>
      </c>
      <c r="S246" s="126"/>
      <c r="T246" s="121">
        <f t="shared" si="8"/>
        <v>0</v>
      </c>
      <c r="U246" s="124"/>
      <c r="V246" s="124">
        <f t="shared" si="18"/>
        <v>0</v>
      </c>
      <c r="W246" s="128">
        <f t="shared" si="19"/>
        <v>0</v>
      </c>
      <c r="X246" s="95"/>
      <c r="Y246" s="95"/>
      <c r="Z246" s="95"/>
    </row>
    <row r="247" spans="1:26" x14ac:dyDescent="0.25">
      <c r="A247" s="120">
        <f t="shared" si="23"/>
        <v>0</v>
      </c>
      <c r="B247" s="121">
        <f>IF(E7=B70,E11,IF(E7&lt;B70,E11,IF(E7&gt;B70,A247)))</f>
        <v>0</v>
      </c>
      <c r="C247" s="122">
        <f t="shared" si="13"/>
        <v>0</v>
      </c>
      <c r="D247" s="123">
        <f t="shared" si="25"/>
        <v>1</v>
      </c>
      <c r="E247" s="121">
        <f>IF(E6=B70,E5,IF(E6&lt;B70,0,IF(E6&gt;B70,0)))</f>
        <v>0</v>
      </c>
      <c r="F247" s="124"/>
      <c r="G247" s="122">
        <f t="shared" si="24"/>
        <v>0</v>
      </c>
      <c r="H247" s="124"/>
      <c r="I247" s="125">
        <f t="shared" si="15"/>
        <v>1</v>
      </c>
      <c r="J247" s="124">
        <f t="shared" si="11"/>
        <v>0</v>
      </c>
      <c r="K247" s="124">
        <v>59</v>
      </c>
      <c r="L247" s="124">
        <f t="shared" si="16"/>
        <v>59</v>
      </c>
      <c r="M247" s="126">
        <f t="shared" si="6"/>
        <v>0</v>
      </c>
      <c r="N247" s="127">
        <f t="shared" si="20"/>
        <v>0</v>
      </c>
      <c r="O247" s="126">
        <f t="shared" si="12"/>
        <v>0</v>
      </c>
      <c r="P247" s="126">
        <f>IF(M247=0,0,SUM(M206:M246))</f>
        <v>0</v>
      </c>
      <c r="Q247" s="124">
        <f>IF(E16=B70,0,IF(E16&lt;B70,1,IF(E16&gt;B70,0)))</f>
        <v>1</v>
      </c>
      <c r="R247" s="122">
        <f t="shared" si="22"/>
        <v>0</v>
      </c>
      <c r="S247" s="126"/>
      <c r="T247" s="121">
        <f t="shared" si="8"/>
        <v>0</v>
      </c>
      <c r="U247" s="124"/>
      <c r="V247" s="124">
        <f t="shared" si="18"/>
        <v>0</v>
      </c>
      <c r="W247" s="128">
        <f t="shared" si="19"/>
        <v>0</v>
      </c>
      <c r="X247" s="95"/>
      <c r="Y247" s="95"/>
      <c r="Z247" s="95"/>
    </row>
    <row r="248" spans="1:26" x14ac:dyDescent="0.25">
      <c r="A248" s="120">
        <f t="shared" si="23"/>
        <v>0</v>
      </c>
      <c r="B248" s="121">
        <f>IF(E7=B71,E11,IF(E7&lt;B71,E11,IF(E7&gt;B71,A248)))</f>
        <v>0</v>
      </c>
      <c r="C248" s="122">
        <f t="shared" si="13"/>
        <v>0</v>
      </c>
      <c r="D248" s="123">
        <f t="shared" si="25"/>
        <v>1</v>
      </c>
      <c r="E248" s="121">
        <f>IF(E6=B71,E5,IF(E6&lt;B71,0,IF(E6&gt;B71,0)))</f>
        <v>0</v>
      </c>
      <c r="F248" s="124"/>
      <c r="G248" s="122">
        <f t="shared" si="24"/>
        <v>0</v>
      </c>
      <c r="H248" s="124"/>
      <c r="I248" s="125">
        <f t="shared" si="15"/>
        <v>1</v>
      </c>
      <c r="J248" s="124">
        <f t="shared" si="11"/>
        <v>0</v>
      </c>
      <c r="K248" s="124">
        <v>60</v>
      </c>
      <c r="L248" s="124">
        <f t="shared" si="16"/>
        <v>60</v>
      </c>
      <c r="M248" s="126">
        <f t="shared" si="6"/>
        <v>0</v>
      </c>
      <c r="N248" s="127">
        <f t="shared" si="20"/>
        <v>0</v>
      </c>
      <c r="O248" s="126">
        <f t="shared" si="12"/>
        <v>0</v>
      </c>
      <c r="P248" s="126">
        <f>IF(M248=0,0,SUM(M206:M247))</f>
        <v>0</v>
      </c>
      <c r="Q248" s="124">
        <f>IF(E16=B71,0,IF(E16&lt;B71,1,IF(E16&gt;B71,0)))</f>
        <v>1</v>
      </c>
      <c r="R248" s="122">
        <f t="shared" si="22"/>
        <v>0</v>
      </c>
      <c r="S248" s="126"/>
      <c r="T248" s="121">
        <f t="shared" si="8"/>
        <v>0</v>
      </c>
      <c r="U248" s="124"/>
      <c r="V248" s="124">
        <f t="shared" si="18"/>
        <v>0</v>
      </c>
      <c r="W248" s="128">
        <f t="shared" si="19"/>
        <v>0</v>
      </c>
      <c r="X248" s="95"/>
      <c r="Y248" s="95"/>
      <c r="Z248" s="95"/>
    </row>
    <row r="249" spans="1:26" x14ac:dyDescent="0.25">
      <c r="A249" s="120">
        <f t="shared" si="23"/>
        <v>0</v>
      </c>
      <c r="B249" s="121">
        <f>IF(E7=B72,E11,IF(E7&lt;B72,E11,IF(E7&gt;B72,A249)))</f>
        <v>0</v>
      </c>
      <c r="C249" s="122">
        <f t="shared" si="13"/>
        <v>0</v>
      </c>
      <c r="D249" s="123">
        <f t="shared" si="25"/>
        <v>1</v>
      </c>
      <c r="E249" s="121">
        <f>IF(E6=B72,E5,IF(E6&lt;B72,0,IF(E6&gt;B72,0)))</f>
        <v>0</v>
      </c>
      <c r="F249" s="124"/>
      <c r="G249" s="122">
        <f t="shared" si="24"/>
        <v>0</v>
      </c>
      <c r="H249" s="124"/>
      <c r="I249" s="125">
        <f t="shared" si="15"/>
        <v>1</v>
      </c>
      <c r="J249" s="124">
        <f t="shared" si="11"/>
        <v>0</v>
      </c>
      <c r="K249" s="124">
        <v>61</v>
      </c>
      <c r="L249" s="124">
        <f t="shared" si="16"/>
        <v>61</v>
      </c>
      <c r="M249" s="126">
        <f t="shared" si="6"/>
        <v>0</v>
      </c>
      <c r="N249" s="127">
        <f t="shared" si="20"/>
        <v>0</v>
      </c>
      <c r="O249" s="126">
        <f t="shared" si="12"/>
        <v>0</v>
      </c>
      <c r="P249" s="126">
        <f>IF(M249=0,0,SUM(M206:M248))</f>
        <v>0</v>
      </c>
      <c r="Q249" s="124">
        <f>IF(E16=B72,0,IF(E16&lt;B72,1,IF(E16&gt;B72,0)))</f>
        <v>1</v>
      </c>
      <c r="R249" s="122">
        <f t="shared" si="22"/>
        <v>0</v>
      </c>
      <c r="S249" s="126"/>
      <c r="T249" s="121">
        <f t="shared" si="8"/>
        <v>0</v>
      </c>
      <c r="U249" s="124"/>
      <c r="V249" s="124">
        <f t="shared" si="18"/>
        <v>0</v>
      </c>
      <c r="W249" s="128">
        <f t="shared" si="19"/>
        <v>0</v>
      </c>
      <c r="X249" s="95"/>
      <c r="Y249" s="95"/>
      <c r="Z249" s="95"/>
    </row>
    <row r="250" spans="1:26" x14ac:dyDescent="0.25">
      <c r="A250" s="120">
        <f t="shared" si="23"/>
        <v>0</v>
      </c>
      <c r="B250" s="121">
        <f>IF(E7=B73,E11,IF(E7&lt;B73,E11,IF(E7&gt;B73,A250)))</f>
        <v>0</v>
      </c>
      <c r="C250" s="122">
        <f t="shared" si="13"/>
        <v>0</v>
      </c>
      <c r="D250" s="123">
        <f t="shared" si="25"/>
        <v>1</v>
      </c>
      <c r="E250" s="121">
        <f>IF(E6=B73,E5,IF(E6&lt;B73,0,IF(E6&gt;B73,0)))</f>
        <v>0</v>
      </c>
      <c r="F250" s="124"/>
      <c r="G250" s="122">
        <f t="shared" si="24"/>
        <v>0</v>
      </c>
      <c r="H250" s="124"/>
      <c r="I250" s="125">
        <f t="shared" si="15"/>
        <v>1</v>
      </c>
      <c r="J250" s="124">
        <f t="shared" si="11"/>
        <v>0</v>
      </c>
      <c r="K250" s="124">
        <v>62</v>
      </c>
      <c r="L250" s="124">
        <f t="shared" si="16"/>
        <v>62</v>
      </c>
      <c r="M250" s="126">
        <f t="shared" si="6"/>
        <v>0</v>
      </c>
      <c r="N250" s="127">
        <f t="shared" si="20"/>
        <v>0</v>
      </c>
      <c r="O250" s="126">
        <f t="shared" si="12"/>
        <v>0</v>
      </c>
      <c r="P250" s="126">
        <f>IF(M250=0,0,SUM(M206:M249))</f>
        <v>0</v>
      </c>
      <c r="Q250" s="124">
        <f>IF(E16=B73,0,IF(E16&lt;B73,1,IF(E16&gt;B73,0)))</f>
        <v>1</v>
      </c>
      <c r="R250" s="122">
        <f t="shared" si="22"/>
        <v>0</v>
      </c>
      <c r="S250" s="126"/>
      <c r="T250" s="121">
        <f t="shared" si="8"/>
        <v>0</v>
      </c>
      <c r="U250" s="124"/>
      <c r="V250" s="124">
        <f t="shared" si="18"/>
        <v>0</v>
      </c>
      <c r="W250" s="128">
        <f t="shared" si="19"/>
        <v>0</v>
      </c>
      <c r="X250" s="95"/>
      <c r="Y250" s="95"/>
      <c r="Z250" s="95"/>
    </row>
    <row r="251" spans="1:26" x14ac:dyDescent="0.25">
      <c r="A251" s="120">
        <f t="shared" si="23"/>
        <v>0</v>
      </c>
      <c r="B251" s="121">
        <f>IF(E7=B74,E11,IF(E7&lt;B74,E11,IF(E7&gt;B74,A251)))</f>
        <v>0</v>
      </c>
      <c r="C251" s="122">
        <f t="shared" si="13"/>
        <v>0</v>
      </c>
      <c r="D251" s="123">
        <f t="shared" si="25"/>
        <v>1</v>
      </c>
      <c r="E251" s="121">
        <f>IF(E6=B74,E5,IF(E6&lt;B74,0,IF(E6&gt;B74,0)))</f>
        <v>0</v>
      </c>
      <c r="F251" s="124"/>
      <c r="G251" s="122">
        <f t="shared" si="24"/>
        <v>0</v>
      </c>
      <c r="H251" s="124"/>
      <c r="I251" s="125">
        <f t="shared" si="15"/>
        <v>1</v>
      </c>
      <c r="J251" s="124">
        <f t="shared" si="11"/>
        <v>0</v>
      </c>
      <c r="K251" s="124">
        <v>63</v>
      </c>
      <c r="L251" s="124">
        <f t="shared" si="16"/>
        <v>63</v>
      </c>
      <c r="M251" s="126">
        <f t="shared" si="6"/>
        <v>0</v>
      </c>
      <c r="N251" s="127">
        <f t="shared" si="20"/>
        <v>0</v>
      </c>
      <c r="O251" s="126">
        <f t="shared" si="12"/>
        <v>0</v>
      </c>
      <c r="P251" s="126">
        <f>IF(M251=0,0,SUM(M206:M250))</f>
        <v>0</v>
      </c>
      <c r="Q251" s="124">
        <f>IF(E16=B74,0,IF(E16&lt;B74,1,IF(E16&gt;B74,0)))</f>
        <v>1</v>
      </c>
      <c r="R251" s="122">
        <f t="shared" si="22"/>
        <v>0</v>
      </c>
      <c r="S251" s="126"/>
      <c r="T251" s="121">
        <f t="shared" si="8"/>
        <v>0</v>
      </c>
      <c r="U251" s="124"/>
      <c r="V251" s="124">
        <f t="shared" si="18"/>
        <v>0</v>
      </c>
      <c r="W251" s="128">
        <f t="shared" si="19"/>
        <v>0</v>
      </c>
      <c r="X251" s="95"/>
      <c r="Y251" s="95"/>
      <c r="Z251" s="95"/>
    </row>
    <row r="252" spans="1:26" x14ac:dyDescent="0.25">
      <c r="A252" s="120">
        <f t="shared" si="23"/>
        <v>0</v>
      </c>
      <c r="B252" s="121">
        <f>IF(E7=B75,E11,IF(E7&lt;B75,E11,IF(E7&gt;B75,A252)))</f>
        <v>0</v>
      </c>
      <c r="C252" s="122">
        <f t="shared" si="13"/>
        <v>0</v>
      </c>
      <c r="D252" s="123">
        <f t="shared" si="25"/>
        <v>1</v>
      </c>
      <c r="E252" s="121">
        <f>IF(E6=B75,E5,IF(E6&lt;B75,0,IF(E6&gt;B75,0)))</f>
        <v>0</v>
      </c>
      <c r="F252" s="124"/>
      <c r="G252" s="122">
        <f t="shared" si="24"/>
        <v>0</v>
      </c>
      <c r="H252" s="124"/>
      <c r="I252" s="125">
        <f t="shared" si="15"/>
        <v>1</v>
      </c>
      <c r="J252" s="124">
        <f t="shared" si="11"/>
        <v>0</v>
      </c>
      <c r="K252" s="124">
        <v>64</v>
      </c>
      <c r="L252" s="124">
        <f t="shared" si="16"/>
        <v>64</v>
      </c>
      <c r="M252" s="126">
        <f t="shared" si="6"/>
        <v>0</v>
      </c>
      <c r="N252" s="127">
        <f t="shared" si="20"/>
        <v>0</v>
      </c>
      <c r="O252" s="126">
        <f t="shared" si="12"/>
        <v>0</v>
      </c>
      <c r="P252" s="126">
        <f>IF(M252=0,0,SUM(M206:M251))</f>
        <v>0</v>
      </c>
      <c r="Q252" s="124">
        <f>IF(E16=B75,1,IF(E16&lt;B75,1,IF(E16&gt;B75,0)))</f>
        <v>1</v>
      </c>
      <c r="R252" s="122">
        <f t="shared" si="22"/>
        <v>0</v>
      </c>
      <c r="S252" s="126"/>
      <c r="T252" s="121">
        <f t="shared" si="8"/>
        <v>0</v>
      </c>
      <c r="U252" s="124"/>
      <c r="V252" s="124">
        <f t="shared" si="18"/>
        <v>0</v>
      </c>
      <c r="W252" s="128">
        <f t="shared" si="19"/>
        <v>0</v>
      </c>
      <c r="X252" s="95"/>
      <c r="Y252" s="95"/>
      <c r="Z252" s="95"/>
    </row>
    <row r="253" spans="1:26" x14ac:dyDescent="0.25">
      <c r="A253" s="120">
        <f t="shared" si="23"/>
        <v>0</v>
      </c>
      <c r="B253" s="121">
        <f>IF(E7=B76,E11,IF(E7&lt;B76,E11,IF(E7&gt;B76,A253)))</f>
        <v>0</v>
      </c>
      <c r="C253" s="122">
        <f t="shared" si="13"/>
        <v>0</v>
      </c>
      <c r="D253" s="123">
        <f t="shared" si="25"/>
        <v>1</v>
      </c>
      <c r="E253" s="121">
        <f>IF(E6=B76,E5,IF(E6&lt;B76,0,IF(E6&gt;B76,0)))</f>
        <v>0</v>
      </c>
      <c r="F253" s="124"/>
      <c r="G253" s="122">
        <f t="shared" si="24"/>
        <v>0</v>
      </c>
      <c r="H253" s="124"/>
      <c r="I253" s="125">
        <f t="shared" si="15"/>
        <v>1</v>
      </c>
      <c r="J253" s="124">
        <f t="shared" si="11"/>
        <v>0</v>
      </c>
      <c r="K253" s="124">
        <v>65</v>
      </c>
      <c r="L253" s="124">
        <f t="shared" si="16"/>
        <v>65</v>
      </c>
      <c r="M253" s="126">
        <f t="shared" si="6"/>
        <v>0</v>
      </c>
      <c r="N253" s="127">
        <f t="shared" si="20"/>
        <v>0</v>
      </c>
      <c r="O253" s="126">
        <f t="shared" si="12"/>
        <v>0</v>
      </c>
      <c r="P253" s="126">
        <f>IF(M253=0,0,SUM(M206:M252))</f>
        <v>0</v>
      </c>
      <c r="Q253" s="124">
        <f>IF(E16=B76,1,IF(E16&lt;B76,1,IF(E16&gt;B76,0)))</f>
        <v>1</v>
      </c>
      <c r="R253" s="122">
        <f t="shared" si="22"/>
        <v>0</v>
      </c>
      <c r="S253" s="126"/>
      <c r="T253" s="121">
        <f t="shared" si="8"/>
        <v>0</v>
      </c>
      <c r="U253" s="124"/>
      <c r="V253" s="124">
        <f t="shared" si="18"/>
        <v>0</v>
      </c>
      <c r="W253" s="128">
        <f t="shared" si="19"/>
        <v>0</v>
      </c>
      <c r="X253" s="95"/>
      <c r="Y253" s="95"/>
      <c r="Z253" s="95"/>
    </row>
    <row r="254" spans="1:26" x14ac:dyDescent="0.25">
      <c r="A254" s="120">
        <f t="shared" si="23"/>
        <v>0</v>
      </c>
      <c r="B254" s="121">
        <f>IF(E7=B77,E11,IF(E7&lt;B77,E11,IF(E7&gt;B77,A254)))</f>
        <v>0</v>
      </c>
      <c r="C254" s="122">
        <f t="shared" si="13"/>
        <v>0</v>
      </c>
      <c r="D254" s="123">
        <f t="shared" si="25"/>
        <v>1</v>
      </c>
      <c r="E254" s="121">
        <f>IF(E6=B77,E5,IF(E6&lt;B77,0,IF(E6&gt;B77,0)))</f>
        <v>0</v>
      </c>
      <c r="F254" s="124"/>
      <c r="G254" s="122">
        <f t="shared" si="24"/>
        <v>0</v>
      </c>
      <c r="H254" s="124"/>
      <c r="I254" s="125">
        <f t="shared" si="15"/>
        <v>1</v>
      </c>
      <c r="J254" s="124">
        <f t="shared" si="11"/>
        <v>0</v>
      </c>
      <c r="K254" s="124">
        <v>66</v>
      </c>
      <c r="L254" s="124">
        <f t="shared" si="16"/>
        <v>66</v>
      </c>
      <c r="M254" s="126">
        <f t="shared" si="6"/>
        <v>0</v>
      </c>
      <c r="N254" s="127">
        <f t="shared" si="20"/>
        <v>0</v>
      </c>
      <c r="O254" s="126">
        <f t="shared" si="12"/>
        <v>0</v>
      </c>
      <c r="P254" s="126">
        <f>IF(M254=0,0,SUM(M206:M253))</f>
        <v>0</v>
      </c>
      <c r="Q254" s="124">
        <f>IF(E16=B77,1,IF(E16&lt;B77,1,IF(E16&gt;B77,0)))</f>
        <v>1</v>
      </c>
      <c r="R254" s="122">
        <f t="shared" si="22"/>
        <v>0</v>
      </c>
      <c r="S254" s="126"/>
      <c r="T254" s="121">
        <f t="shared" si="8"/>
        <v>0</v>
      </c>
      <c r="U254" s="124"/>
      <c r="V254" s="124">
        <f t="shared" si="18"/>
        <v>0</v>
      </c>
      <c r="W254" s="128">
        <f t="shared" si="19"/>
        <v>0</v>
      </c>
      <c r="X254" s="95"/>
      <c r="Y254" s="95"/>
      <c r="Z254" s="95"/>
    </row>
    <row r="255" spans="1:26" x14ac:dyDescent="0.25">
      <c r="A255" s="120">
        <f t="shared" si="23"/>
        <v>0</v>
      </c>
      <c r="B255" s="121">
        <f>IF(E7=B78,E11,IF(E7&lt;B78,E11,IF(E7&gt;B78,A255)))</f>
        <v>0</v>
      </c>
      <c r="C255" s="122">
        <f t="shared" si="13"/>
        <v>0</v>
      </c>
      <c r="D255" s="123">
        <f t="shared" si="25"/>
        <v>1</v>
      </c>
      <c r="E255" s="121">
        <f>IF(E6=B78,E5,IF(E6&lt;B78,0,IF(E6&gt;B78,0)))</f>
        <v>0</v>
      </c>
      <c r="F255" s="124"/>
      <c r="G255" s="122">
        <f t="shared" si="24"/>
        <v>0</v>
      </c>
      <c r="H255" s="124"/>
      <c r="I255" s="125">
        <f t="shared" si="15"/>
        <v>1</v>
      </c>
      <c r="J255" s="124">
        <f t="shared" si="11"/>
        <v>0</v>
      </c>
      <c r="K255" s="124">
        <v>67</v>
      </c>
      <c r="L255" s="124">
        <f t="shared" si="16"/>
        <v>67</v>
      </c>
      <c r="M255" s="126">
        <f t="shared" si="6"/>
        <v>0</v>
      </c>
      <c r="N255" s="127">
        <f t="shared" si="20"/>
        <v>0</v>
      </c>
      <c r="O255" s="126">
        <f t="shared" si="12"/>
        <v>0</v>
      </c>
      <c r="P255" s="126">
        <f>IF(M255=0,0,SUM(M206:M254))</f>
        <v>0</v>
      </c>
      <c r="Q255" s="124">
        <f>IF(E16=B78,1,IF(E16&lt;B78,1,IF(E16&gt;B78,0)))</f>
        <v>1</v>
      </c>
      <c r="R255" s="122">
        <f t="shared" si="22"/>
        <v>0</v>
      </c>
      <c r="S255" s="126"/>
      <c r="T255" s="121">
        <f t="shared" si="8"/>
        <v>0</v>
      </c>
      <c r="U255" s="124"/>
      <c r="V255" s="124">
        <f t="shared" si="18"/>
        <v>0</v>
      </c>
      <c r="W255" s="128">
        <f t="shared" si="19"/>
        <v>0</v>
      </c>
      <c r="X255" s="95"/>
      <c r="Y255" s="95"/>
      <c r="Z255" s="95"/>
    </row>
    <row r="256" spans="1:26" x14ac:dyDescent="0.25">
      <c r="A256" s="120">
        <f t="shared" si="23"/>
        <v>0</v>
      </c>
      <c r="B256" s="121">
        <f>IF(E7=B79,E11,IF(E7&lt;B79,E11,IF(E7&gt;B79,A256)))</f>
        <v>0</v>
      </c>
      <c r="C256" s="122">
        <f t="shared" si="13"/>
        <v>0</v>
      </c>
      <c r="D256" s="123">
        <f t="shared" ref="D256:D271" si="26">D255</f>
        <v>1</v>
      </c>
      <c r="E256" s="121">
        <f>IF(E6=B79,E5,IF(E6&lt;B79,0,IF(E6&gt;B79,0)))</f>
        <v>0</v>
      </c>
      <c r="F256" s="124"/>
      <c r="G256" s="122">
        <f t="shared" si="24"/>
        <v>0</v>
      </c>
      <c r="H256" s="124"/>
      <c r="I256" s="125">
        <f t="shared" si="15"/>
        <v>1</v>
      </c>
      <c r="J256" s="124">
        <f t="shared" si="11"/>
        <v>0</v>
      </c>
      <c r="K256" s="124">
        <v>68</v>
      </c>
      <c r="L256" s="124">
        <f t="shared" si="16"/>
        <v>68</v>
      </c>
      <c r="M256" s="126">
        <f t="shared" si="6"/>
        <v>0</v>
      </c>
      <c r="N256" s="127">
        <f t="shared" si="20"/>
        <v>0</v>
      </c>
      <c r="O256" s="126">
        <f t="shared" si="12"/>
        <v>0</v>
      </c>
      <c r="P256" s="126">
        <f>IF(M256=0,0,SUM(M206:M255))</f>
        <v>0</v>
      </c>
      <c r="Q256" s="124">
        <f>IF(E16=B79,1,IF(E16&lt;B79,1,IF(E16&gt;B79,0)))</f>
        <v>1</v>
      </c>
      <c r="R256" s="122">
        <f t="shared" si="22"/>
        <v>0</v>
      </c>
      <c r="S256" s="126"/>
      <c r="T256" s="121">
        <f t="shared" si="8"/>
        <v>0</v>
      </c>
      <c r="U256" s="124"/>
      <c r="V256" s="124">
        <f t="shared" si="18"/>
        <v>0</v>
      </c>
      <c r="W256" s="128">
        <f t="shared" si="19"/>
        <v>0</v>
      </c>
      <c r="X256" s="95"/>
      <c r="Y256" s="95"/>
      <c r="Z256" s="95"/>
    </row>
    <row r="257" spans="1:26" x14ac:dyDescent="0.25">
      <c r="A257" s="120">
        <f t="shared" si="23"/>
        <v>0</v>
      </c>
      <c r="B257" s="121">
        <f>IF(E7=B80,E11,IF(E7&lt;B80,E11,IF(E7&gt;B80,A257)))</f>
        <v>0</v>
      </c>
      <c r="C257" s="122">
        <f t="shared" si="13"/>
        <v>0</v>
      </c>
      <c r="D257" s="123">
        <f t="shared" si="26"/>
        <v>1</v>
      </c>
      <c r="E257" s="121">
        <f>IF(E6=B80,E5,IF(E6&lt;B80,0,IF(E6&gt;B80,0)))</f>
        <v>0</v>
      </c>
      <c r="F257" s="124"/>
      <c r="G257" s="122">
        <f t="shared" si="24"/>
        <v>0</v>
      </c>
      <c r="H257" s="124"/>
      <c r="I257" s="125">
        <f t="shared" si="15"/>
        <v>1</v>
      </c>
      <c r="J257" s="124">
        <f t="shared" si="11"/>
        <v>0</v>
      </c>
      <c r="K257" s="124">
        <v>69</v>
      </c>
      <c r="L257" s="124">
        <f t="shared" si="16"/>
        <v>69</v>
      </c>
      <c r="M257" s="126">
        <f t="shared" si="6"/>
        <v>0</v>
      </c>
      <c r="N257" s="127">
        <f t="shared" si="20"/>
        <v>0</v>
      </c>
      <c r="O257" s="126">
        <f t="shared" si="12"/>
        <v>0</v>
      </c>
      <c r="P257" s="126">
        <f>IF(M257=0,0,SUM(M206:M256))</f>
        <v>0</v>
      </c>
      <c r="Q257" s="124">
        <f>IF(E16=B80,1,IF(E16&lt;B80,1,IF(E16&gt;B80,0)))</f>
        <v>1</v>
      </c>
      <c r="R257" s="122">
        <f t="shared" si="22"/>
        <v>0</v>
      </c>
      <c r="S257" s="126"/>
      <c r="T257" s="121">
        <f t="shared" si="8"/>
        <v>0</v>
      </c>
      <c r="U257" s="124"/>
      <c r="V257" s="124">
        <f t="shared" si="18"/>
        <v>0</v>
      </c>
      <c r="W257" s="128">
        <f t="shared" si="19"/>
        <v>0</v>
      </c>
      <c r="X257" s="95"/>
      <c r="Y257" s="95"/>
      <c r="Z257" s="95"/>
    </row>
    <row r="258" spans="1:26" x14ac:dyDescent="0.25">
      <c r="A258" s="120">
        <f t="shared" si="23"/>
        <v>0</v>
      </c>
      <c r="B258" s="121">
        <f>IF(E7=B81,E11,IF(E7&lt;B81,E11,IF(E7&gt;B81,A258)))</f>
        <v>0</v>
      </c>
      <c r="C258" s="122">
        <f t="shared" si="13"/>
        <v>0</v>
      </c>
      <c r="D258" s="123">
        <f t="shared" si="26"/>
        <v>1</v>
      </c>
      <c r="E258" s="121">
        <f>IF(E6=B81,E5,IF(E6&lt;B81,0,IF(E6&gt;B81,0)))</f>
        <v>0</v>
      </c>
      <c r="F258" s="124"/>
      <c r="G258" s="122">
        <f t="shared" si="24"/>
        <v>0</v>
      </c>
      <c r="H258" s="124"/>
      <c r="I258" s="125">
        <f t="shared" si="15"/>
        <v>1</v>
      </c>
      <c r="J258" s="124">
        <f t="shared" si="11"/>
        <v>0</v>
      </c>
      <c r="K258" s="124">
        <v>70</v>
      </c>
      <c r="L258" s="124">
        <f t="shared" si="16"/>
        <v>70</v>
      </c>
      <c r="M258" s="126">
        <f t="shared" si="6"/>
        <v>0</v>
      </c>
      <c r="N258" s="127">
        <f t="shared" si="20"/>
        <v>0</v>
      </c>
      <c r="O258" s="126">
        <f t="shared" si="12"/>
        <v>0</v>
      </c>
      <c r="P258" s="126">
        <f>IF(M258=0,0,SUM(M206:M257))</f>
        <v>0</v>
      </c>
      <c r="Q258" s="124">
        <f>IF(E16=B81,1,IF(E16&lt;B81,1,IF(E16&gt;B81,0)))</f>
        <v>1</v>
      </c>
      <c r="R258" s="122">
        <f t="shared" si="22"/>
        <v>0</v>
      </c>
      <c r="S258" s="126"/>
      <c r="T258" s="121">
        <f t="shared" si="8"/>
        <v>0</v>
      </c>
      <c r="U258" s="124"/>
      <c r="V258" s="124">
        <f t="shared" si="18"/>
        <v>0</v>
      </c>
      <c r="W258" s="128">
        <f t="shared" si="19"/>
        <v>0</v>
      </c>
      <c r="X258" s="95"/>
      <c r="Y258" s="95"/>
      <c r="Z258" s="95"/>
    </row>
    <row r="259" spans="1:26" x14ac:dyDescent="0.25">
      <c r="A259" s="120">
        <f t="shared" si="23"/>
        <v>0</v>
      </c>
      <c r="B259" s="121">
        <f>IF(E7=B82,E11,IF(E7&lt;B82,E11,IF(E7&gt;B82,A259)))</f>
        <v>0</v>
      </c>
      <c r="C259" s="122">
        <f t="shared" si="13"/>
        <v>0</v>
      </c>
      <c r="D259" s="123">
        <f t="shared" si="26"/>
        <v>1</v>
      </c>
      <c r="E259" s="121">
        <f>IF(E6=B82,E5,IF(E6&lt;B82,0,IF(E6&gt;B82,0)))</f>
        <v>0</v>
      </c>
      <c r="F259" s="124"/>
      <c r="G259" s="122">
        <f t="shared" si="24"/>
        <v>0</v>
      </c>
      <c r="H259" s="124"/>
      <c r="I259" s="125">
        <f t="shared" si="15"/>
        <v>1</v>
      </c>
      <c r="J259" s="124">
        <f t="shared" si="11"/>
        <v>0</v>
      </c>
      <c r="K259" s="124">
        <v>71</v>
      </c>
      <c r="L259" s="124">
        <f t="shared" si="16"/>
        <v>71</v>
      </c>
      <c r="M259" s="126">
        <f t="shared" si="6"/>
        <v>0</v>
      </c>
      <c r="N259" s="127">
        <f t="shared" si="20"/>
        <v>0</v>
      </c>
      <c r="O259" s="126">
        <f t="shared" si="12"/>
        <v>0</v>
      </c>
      <c r="P259" s="126">
        <f>IF(M259=0,0,SUM(M206:M258))</f>
        <v>0</v>
      </c>
      <c r="Q259" s="124">
        <f>IF(E16=B82,1,IF(E16&lt;B82,1,IF(E16&gt;B82,0)))</f>
        <v>1</v>
      </c>
      <c r="R259" s="122">
        <f t="shared" si="22"/>
        <v>0</v>
      </c>
      <c r="S259" s="126"/>
      <c r="T259" s="121">
        <f t="shared" si="8"/>
        <v>0</v>
      </c>
      <c r="U259" s="124"/>
      <c r="V259" s="124">
        <f t="shared" si="18"/>
        <v>0</v>
      </c>
      <c r="W259" s="128">
        <f t="shared" si="19"/>
        <v>0</v>
      </c>
      <c r="X259" s="95"/>
      <c r="Y259" s="95"/>
      <c r="Z259" s="95"/>
    </row>
    <row r="260" spans="1:26" x14ac:dyDescent="0.25">
      <c r="A260" s="120">
        <f t="shared" si="23"/>
        <v>0</v>
      </c>
      <c r="B260" s="121">
        <f>IF(E7=B83,E11,IF(E7&lt;B83,E11,IF(E7&gt;B83,A260)))</f>
        <v>0</v>
      </c>
      <c r="C260" s="122">
        <f t="shared" si="13"/>
        <v>0</v>
      </c>
      <c r="D260" s="123">
        <f t="shared" si="26"/>
        <v>1</v>
      </c>
      <c r="E260" s="121">
        <f>IF(E6=B83,E5,IF(E6&lt;B83,0,IF(E6&gt;B83,0)))</f>
        <v>0</v>
      </c>
      <c r="F260" s="124"/>
      <c r="G260" s="122">
        <f t="shared" si="24"/>
        <v>0</v>
      </c>
      <c r="H260" s="124"/>
      <c r="I260" s="125">
        <f t="shared" si="15"/>
        <v>1</v>
      </c>
      <c r="J260" s="124">
        <f t="shared" si="11"/>
        <v>0</v>
      </c>
      <c r="K260" s="124">
        <v>72</v>
      </c>
      <c r="L260" s="124">
        <f t="shared" si="16"/>
        <v>72</v>
      </c>
      <c r="M260" s="126">
        <f t="shared" si="6"/>
        <v>0</v>
      </c>
      <c r="N260" s="127">
        <f t="shared" si="20"/>
        <v>0</v>
      </c>
      <c r="O260" s="126">
        <f t="shared" si="12"/>
        <v>0</v>
      </c>
      <c r="P260" s="126">
        <f>IF(M260=0,0,SUM(M206:M259))</f>
        <v>0</v>
      </c>
      <c r="Q260" s="124">
        <f>IF(E16=B83,1,IF(E16&lt;B83,1,IF(E16&gt;B83,0)))</f>
        <v>1</v>
      </c>
      <c r="R260" s="122">
        <f t="shared" si="22"/>
        <v>0</v>
      </c>
      <c r="S260" s="126"/>
      <c r="T260" s="121">
        <f t="shared" si="8"/>
        <v>0</v>
      </c>
      <c r="U260" s="124"/>
      <c r="V260" s="124">
        <f t="shared" si="18"/>
        <v>0</v>
      </c>
      <c r="W260" s="128">
        <f t="shared" si="19"/>
        <v>0</v>
      </c>
      <c r="X260" s="95"/>
      <c r="Y260" s="95"/>
      <c r="Z260" s="95"/>
    </row>
    <row r="261" spans="1:26" x14ac:dyDescent="0.25">
      <c r="A261" s="120">
        <f t="shared" si="23"/>
        <v>0</v>
      </c>
      <c r="B261" s="121">
        <f>IF(E7=B84,E11,IF(E7&lt;B84,E11,IF(E7&gt;B84,A261)))</f>
        <v>0</v>
      </c>
      <c r="C261" s="122">
        <f t="shared" si="13"/>
        <v>0</v>
      </c>
      <c r="D261" s="123">
        <f t="shared" si="26"/>
        <v>1</v>
      </c>
      <c r="E261" s="121">
        <f>IF(E6=B84,E5,IF(E6&lt;B84,0,IF(E6&gt;B84,0)))</f>
        <v>0</v>
      </c>
      <c r="F261" s="124"/>
      <c r="G261" s="122">
        <f t="shared" si="24"/>
        <v>0</v>
      </c>
      <c r="H261" s="124"/>
      <c r="I261" s="125">
        <f t="shared" si="15"/>
        <v>1</v>
      </c>
      <c r="J261" s="124">
        <f t="shared" si="11"/>
        <v>0</v>
      </c>
      <c r="K261" s="124">
        <v>73</v>
      </c>
      <c r="L261" s="124">
        <f t="shared" si="16"/>
        <v>73</v>
      </c>
      <c r="M261" s="126">
        <f t="shared" si="6"/>
        <v>0</v>
      </c>
      <c r="N261" s="127">
        <f t="shared" si="20"/>
        <v>0</v>
      </c>
      <c r="O261" s="126">
        <f t="shared" si="12"/>
        <v>0</v>
      </c>
      <c r="P261" s="126">
        <f>IF(M261=0,0,SUM(M206:M260))</f>
        <v>0</v>
      </c>
      <c r="Q261" s="124">
        <f>IF(E16=B84,1,IF(E16&lt;B84,1,IF(E16&gt;B84,0)))</f>
        <v>1</v>
      </c>
      <c r="R261" s="122">
        <f t="shared" si="22"/>
        <v>0</v>
      </c>
      <c r="S261" s="126"/>
      <c r="T261" s="121">
        <f t="shared" si="8"/>
        <v>0</v>
      </c>
      <c r="U261" s="124"/>
      <c r="V261" s="124">
        <f t="shared" si="18"/>
        <v>0</v>
      </c>
      <c r="W261" s="128">
        <f t="shared" si="19"/>
        <v>0</v>
      </c>
      <c r="X261" s="95"/>
      <c r="Y261" s="95"/>
      <c r="Z261" s="95"/>
    </row>
    <row r="262" spans="1:26" x14ac:dyDescent="0.25">
      <c r="A262" s="120">
        <f t="shared" si="23"/>
        <v>0</v>
      </c>
      <c r="B262" s="121">
        <f>IF(E7=B85,E11,IF(E7&lt;B85,E11,IF(E7&gt;B85,A262)))</f>
        <v>0</v>
      </c>
      <c r="C262" s="122">
        <f t="shared" si="13"/>
        <v>0</v>
      </c>
      <c r="D262" s="123">
        <f t="shared" si="26"/>
        <v>1</v>
      </c>
      <c r="E262" s="121">
        <f>IF(E6=B85,E5,IF(E6&lt;B85,0,IF(E6&gt;B85,0)))</f>
        <v>0</v>
      </c>
      <c r="F262" s="124"/>
      <c r="G262" s="122">
        <f t="shared" si="24"/>
        <v>0</v>
      </c>
      <c r="H262" s="124"/>
      <c r="I262" s="125">
        <f t="shared" si="15"/>
        <v>1</v>
      </c>
      <c r="J262" s="124">
        <f t="shared" si="11"/>
        <v>0</v>
      </c>
      <c r="K262" s="124">
        <v>74</v>
      </c>
      <c r="L262" s="124">
        <f t="shared" si="16"/>
        <v>74</v>
      </c>
      <c r="M262" s="126">
        <f t="shared" si="6"/>
        <v>0</v>
      </c>
      <c r="N262" s="127">
        <f t="shared" si="20"/>
        <v>0</v>
      </c>
      <c r="O262" s="126">
        <f t="shared" si="12"/>
        <v>0</v>
      </c>
      <c r="P262" s="126">
        <f>IF(M262=0,0,SUM(M206:M261))</f>
        <v>0</v>
      </c>
      <c r="Q262" s="124">
        <f>IF(E16=B85,1,IF(E16&lt;B85,1,IF(E16&gt;B85,0)))</f>
        <v>1</v>
      </c>
      <c r="R262" s="122">
        <f t="shared" si="22"/>
        <v>0</v>
      </c>
      <c r="S262" s="126"/>
      <c r="T262" s="121">
        <f t="shared" si="8"/>
        <v>0</v>
      </c>
      <c r="U262" s="124"/>
      <c r="V262" s="124">
        <f t="shared" si="18"/>
        <v>0</v>
      </c>
      <c r="W262" s="128">
        <f t="shared" si="19"/>
        <v>0</v>
      </c>
      <c r="X262" s="95"/>
      <c r="Y262" s="95"/>
      <c r="Z262" s="95"/>
    </row>
    <row r="263" spans="1:26" x14ac:dyDescent="0.25">
      <c r="A263" s="120">
        <f t="shared" si="23"/>
        <v>0</v>
      </c>
      <c r="B263" s="121">
        <f>IF(E7=B86,E11,IF(E7&lt;B86,E11,IF(E7&gt;B86,A263)))</f>
        <v>0</v>
      </c>
      <c r="C263" s="122">
        <f t="shared" si="13"/>
        <v>0</v>
      </c>
      <c r="D263" s="123">
        <f t="shared" si="26"/>
        <v>1</v>
      </c>
      <c r="E263" s="121">
        <f>IF(E6=B86,E5,IF(E6&lt;B86,0,IF(E6&gt;B86,0)))</f>
        <v>0</v>
      </c>
      <c r="F263" s="124"/>
      <c r="G263" s="122">
        <f t="shared" si="24"/>
        <v>0</v>
      </c>
      <c r="H263" s="124"/>
      <c r="I263" s="125">
        <f t="shared" si="15"/>
        <v>1</v>
      </c>
      <c r="J263" s="124">
        <f t="shared" si="11"/>
        <v>0</v>
      </c>
      <c r="K263" s="124">
        <v>75</v>
      </c>
      <c r="L263" s="124">
        <f t="shared" si="16"/>
        <v>75</v>
      </c>
      <c r="M263" s="126">
        <f t="shared" si="6"/>
        <v>0</v>
      </c>
      <c r="N263" s="127">
        <f t="shared" si="20"/>
        <v>0</v>
      </c>
      <c r="O263" s="126">
        <f t="shared" si="12"/>
        <v>0</v>
      </c>
      <c r="P263" s="126">
        <f>IF(M263=0,0,SUM(M206:M262))</f>
        <v>0</v>
      </c>
      <c r="Q263" s="124">
        <f>IF(E16=B86,1,IF(E16&lt;B86,1,IF(E16&gt;B86,0)))</f>
        <v>1</v>
      </c>
      <c r="R263" s="122">
        <f t="shared" si="22"/>
        <v>0</v>
      </c>
      <c r="S263" s="126"/>
      <c r="T263" s="121">
        <f t="shared" si="8"/>
        <v>0</v>
      </c>
      <c r="U263" s="124"/>
      <c r="V263" s="124">
        <f t="shared" si="18"/>
        <v>0</v>
      </c>
      <c r="W263" s="128">
        <f t="shared" si="19"/>
        <v>0</v>
      </c>
      <c r="X263" s="95"/>
      <c r="Y263" s="95"/>
      <c r="Z263" s="95"/>
    </row>
    <row r="264" spans="1:26" x14ac:dyDescent="0.25">
      <c r="A264" s="120">
        <f t="shared" si="23"/>
        <v>0</v>
      </c>
      <c r="B264" s="121">
        <f>IF(E7=B87,E11,IF(E7&lt;B87,E11,IF(E7&gt;B87,A264)))</f>
        <v>0</v>
      </c>
      <c r="C264" s="122">
        <f t="shared" si="13"/>
        <v>0</v>
      </c>
      <c r="D264" s="123">
        <f t="shared" si="26"/>
        <v>1</v>
      </c>
      <c r="E264" s="121">
        <f>IF(E6=B87,E5,IF(E6&lt;B87,0,IF(E6&gt;B87,0)))</f>
        <v>0</v>
      </c>
      <c r="F264" s="124"/>
      <c r="G264" s="122">
        <f t="shared" si="24"/>
        <v>0</v>
      </c>
      <c r="H264" s="124"/>
      <c r="I264" s="125">
        <f t="shared" si="15"/>
        <v>1</v>
      </c>
      <c r="J264" s="124">
        <f t="shared" si="11"/>
        <v>0</v>
      </c>
      <c r="K264" s="124">
        <v>76</v>
      </c>
      <c r="L264" s="124">
        <f t="shared" si="16"/>
        <v>76</v>
      </c>
      <c r="M264" s="126">
        <f t="shared" si="6"/>
        <v>0</v>
      </c>
      <c r="N264" s="127">
        <f t="shared" si="20"/>
        <v>0</v>
      </c>
      <c r="O264" s="126">
        <f t="shared" si="12"/>
        <v>0</v>
      </c>
      <c r="P264" s="126">
        <f>IF(M264=0,0,SUM(M206:M263))</f>
        <v>0</v>
      </c>
      <c r="Q264" s="124">
        <f>IF(E16=B87,1,IF(E16&lt;B87,1,IF(E16&gt;B87,0)))</f>
        <v>1</v>
      </c>
      <c r="R264" s="122">
        <f t="shared" si="22"/>
        <v>0</v>
      </c>
      <c r="S264" s="126"/>
      <c r="T264" s="121">
        <f t="shared" si="8"/>
        <v>0</v>
      </c>
      <c r="U264" s="124"/>
      <c r="V264" s="124">
        <f t="shared" si="18"/>
        <v>0</v>
      </c>
      <c r="W264" s="128">
        <f t="shared" si="19"/>
        <v>0</v>
      </c>
      <c r="X264" s="95"/>
      <c r="Y264" s="95"/>
      <c r="Z264" s="95"/>
    </row>
    <row r="265" spans="1:26" x14ac:dyDescent="0.25">
      <c r="A265" s="120">
        <f t="shared" si="23"/>
        <v>0</v>
      </c>
      <c r="B265" s="121">
        <f>IF(E7=B88,E11,IF(E7&lt;B88,E11,IF(E7&gt;B88,A265)))</f>
        <v>0</v>
      </c>
      <c r="C265" s="122">
        <f t="shared" si="13"/>
        <v>0</v>
      </c>
      <c r="D265" s="123">
        <f t="shared" si="26"/>
        <v>1</v>
      </c>
      <c r="E265" s="121">
        <f>IF(E6=B88,E5,IF(E6&lt;B88,0,IF(E6&gt;B88,0)))</f>
        <v>0</v>
      </c>
      <c r="F265" s="124"/>
      <c r="G265" s="122">
        <f t="shared" si="24"/>
        <v>0</v>
      </c>
      <c r="H265" s="124"/>
      <c r="I265" s="125">
        <f t="shared" si="15"/>
        <v>1</v>
      </c>
      <c r="J265" s="124">
        <f t="shared" si="11"/>
        <v>0</v>
      </c>
      <c r="K265" s="124">
        <v>77</v>
      </c>
      <c r="L265" s="124">
        <f t="shared" si="16"/>
        <v>77</v>
      </c>
      <c r="M265" s="126">
        <f t="shared" si="6"/>
        <v>0</v>
      </c>
      <c r="N265" s="127">
        <f t="shared" si="20"/>
        <v>0</v>
      </c>
      <c r="O265" s="126">
        <f t="shared" si="12"/>
        <v>0</v>
      </c>
      <c r="P265" s="126">
        <f>IF(M265=0,0,SUM(M206:M264))</f>
        <v>0</v>
      </c>
      <c r="Q265" s="124">
        <f>IF(E16=B88,1,IF(E16&lt;B88,1,IF(E16&gt;B88,0)))</f>
        <v>1</v>
      </c>
      <c r="R265" s="122">
        <f t="shared" si="22"/>
        <v>0</v>
      </c>
      <c r="S265" s="126"/>
      <c r="T265" s="121">
        <f t="shared" si="8"/>
        <v>0</v>
      </c>
      <c r="U265" s="124"/>
      <c r="V265" s="124">
        <f t="shared" si="18"/>
        <v>0</v>
      </c>
      <c r="W265" s="128">
        <f t="shared" si="19"/>
        <v>0</v>
      </c>
      <c r="X265" s="95"/>
      <c r="Y265" s="95"/>
      <c r="Z265" s="95"/>
    </row>
    <row r="266" spans="1:26" x14ac:dyDescent="0.25">
      <c r="A266" s="120">
        <f t="shared" si="23"/>
        <v>0</v>
      </c>
      <c r="B266" s="121">
        <f>IF(E7=B89,E11,IF(E7&lt;B89,E11,IF(E7&gt;B89,A266)))</f>
        <v>0</v>
      </c>
      <c r="C266" s="122">
        <f t="shared" si="13"/>
        <v>0</v>
      </c>
      <c r="D266" s="123">
        <f t="shared" si="26"/>
        <v>1</v>
      </c>
      <c r="E266" s="121">
        <f>IF(E6=B89,E5,IF(E6&lt;B89,0,IF(E6&gt;B89,0)))</f>
        <v>0</v>
      </c>
      <c r="F266" s="124"/>
      <c r="G266" s="122">
        <f t="shared" si="24"/>
        <v>0</v>
      </c>
      <c r="H266" s="124"/>
      <c r="I266" s="125">
        <f t="shared" si="15"/>
        <v>1</v>
      </c>
      <c r="J266" s="124">
        <f t="shared" si="11"/>
        <v>0</v>
      </c>
      <c r="K266" s="124">
        <v>78</v>
      </c>
      <c r="L266" s="124">
        <f t="shared" si="16"/>
        <v>78</v>
      </c>
      <c r="M266" s="126">
        <f t="shared" si="6"/>
        <v>0</v>
      </c>
      <c r="N266" s="127">
        <f t="shared" si="20"/>
        <v>0</v>
      </c>
      <c r="O266" s="126">
        <f t="shared" si="12"/>
        <v>0</v>
      </c>
      <c r="P266" s="126">
        <f>IF(M266=0,0,SUM(M206:M265))</f>
        <v>0</v>
      </c>
      <c r="Q266" s="124">
        <f>IF(E16=B89,1,IF(E16&lt;B89,1,IF(E16&gt;B89,0)))</f>
        <v>1</v>
      </c>
      <c r="R266" s="122">
        <f t="shared" si="22"/>
        <v>0</v>
      </c>
      <c r="S266" s="126"/>
      <c r="T266" s="121">
        <f t="shared" si="8"/>
        <v>0</v>
      </c>
      <c r="U266" s="124"/>
      <c r="V266" s="124">
        <f t="shared" si="18"/>
        <v>0</v>
      </c>
      <c r="W266" s="128">
        <f t="shared" si="19"/>
        <v>0</v>
      </c>
      <c r="X266" s="95"/>
      <c r="Y266" s="95"/>
      <c r="Z266" s="95"/>
    </row>
    <row r="267" spans="1:26" x14ac:dyDescent="0.25">
      <c r="A267" s="120">
        <f t="shared" si="23"/>
        <v>0</v>
      </c>
      <c r="B267" s="121">
        <f>IF(E7=B90,E11,IF(E7&lt;B90,E11,IF(E7&gt;B90,A267)))</f>
        <v>0</v>
      </c>
      <c r="C267" s="122">
        <f t="shared" si="13"/>
        <v>0</v>
      </c>
      <c r="D267" s="123">
        <f t="shared" si="26"/>
        <v>1</v>
      </c>
      <c r="E267" s="121">
        <f>IF(E6=B90,E5,IF(E6&lt;B90,0,IF(E6&gt;B90,0)))</f>
        <v>0</v>
      </c>
      <c r="F267" s="124"/>
      <c r="G267" s="122">
        <f t="shared" si="24"/>
        <v>0</v>
      </c>
      <c r="H267" s="124"/>
      <c r="I267" s="125">
        <f t="shared" si="15"/>
        <v>1</v>
      </c>
      <c r="J267" s="124">
        <f t="shared" si="11"/>
        <v>0</v>
      </c>
      <c r="K267" s="124">
        <v>79</v>
      </c>
      <c r="L267" s="124">
        <f t="shared" si="16"/>
        <v>79</v>
      </c>
      <c r="M267" s="126">
        <f t="shared" si="6"/>
        <v>0</v>
      </c>
      <c r="N267" s="127">
        <f t="shared" si="20"/>
        <v>0</v>
      </c>
      <c r="O267" s="126">
        <f t="shared" si="12"/>
        <v>0</v>
      </c>
      <c r="P267" s="126">
        <f>IF(M267=0,0,SUM(M206:M266))</f>
        <v>0</v>
      </c>
      <c r="Q267" s="124">
        <f>IF(E16=B90,1,IF(E16&lt;B90,1,IF(E16&gt;B90,0)))</f>
        <v>1</v>
      </c>
      <c r="R267" s="122">
        <f t="shared" si="22"/>
        <v>0</v>
      </c>
      <c r="S267" s="126"/>
      <c r="T267" s="121">
        <f t="shared" si="8"/>
        <v>0</v>
      </c>
      <c r="U267" s="124"/>
      <c r="V267" s="124">
        <f t="shared" si="18"/>
        <v>0</v>
      </c>
      <c r="W267" s="128">
        <f t="shared" si="19"/>
        <v>0</v>
      </c>
      <c r="X267" s="95"/>
      <c r="Y267" s="95"/>
      <c r="Z267" s="95"/>
    </row>
    <row r="268" spans="1:26" x14ac:dyDescent="0.25">
      <c r="A268" s="120">
        <f t="shared" si="23"/>
        <v>0</v>
      </c>
      <c r="B268" s="121">
        <f>IF(E7=B91,E11,IF(E7&lt;B91,E11,IF(E7&gt;B91,A268)))</f>
        <v>0</v>
      </c>
      <c r="C268" s="122">
        <f t="shared" si="13"/>
        <v>0</v>
      </c>
      <c r="D268" s="123">
        <f t="shared" si="26"/>
        <v>1</v>
      </c>
      <c r="E268" s="121">
        <f>IF(E6=B91,E5,IF(E6&lt;B91,0,IF(E6&gt;B91,0)))</f>
        <v>0</v>
      </c>
      <c r="F268" s="124"/>
      <c r="G268" s="122">
        <f t="shared" si="24"/>
        <v>0</v>
      </c>
      <c r="H268" s="124"/>
      <c r="I268" s="125">
        <f t="shared" si="15"/>
        <v>1</v>
      </c>
      <c r="J268" s="124">
        <f t="shared" si="11"/>
        <v>0</v>
      </c>
      <c r="K268" s="124">
        <v>80</v>
      </c>
      <c r="L268" s="124">
        <f t="shared" si="16"/>
        <v>80</v>
      </c>
      <c r="M268" s="126">
        <f t="shared" si="6"/>
        <v>0</v>
      </c>
      <c r="N268" s="127">
        <f t="shared" si="20"/>
        <v>0</v>
      </c>
      <c r="O268" s="126">
        <f t="shared" si="12"/>
        <v>0</v>
      </c>
      <c r="P268" s="126">
        <f>IF(M268=0,0,SUM(M206:M267))</f>
        <v>0</v>
      </c>
      <c r="Q268" s="124">
        <f>IF(E16=B91,1,IF(E16&lt;B91,1,IF(E16&gt;B91,0)))</f>
        <v>1</v>
      </c>
      <c r="R268" s="122">
        <f t="shared" si="22"/>
        <v>0</v>
      </c>
      <c r="S268" s="126"/>
      <c r="T268" s="121">
        <f t="shared" si="8"/>
        <v>0</v>
      </c>
      <c r="U268" s="124"/>
      <c r="V268" s="124">
        <f t="shared" si="18"/>
        <v>0</v>
      </c>
      <c r="W268" s="128">
        <f t="shared" si="19"/>
        <v>0</v>
      </c>
      <c r="X268" s="95"/>
      <c r="Y268" s="95"/>
      <c r="Z268" s="95"/>
    </row>
    <row r="269" spans="1:26" x14ac:dyDescent="0.25">
      <c r="A269" s="120">
        <f t="shared" si="23"/>
        <v>0</v>
      </c>
      <c r="B269" s="121">
        <f>IF(E7=B92,E11,IF(E7&lt;B92,E11,IF(E7&gt;B92,A269)))</f>
        <v>0</v>
      </c>
      <c r="C269" s="122">
        <f t="shared" si="13"/>
        <v>0</v>
      </c>
      <c r="D269" s="123">
        <f t="shared" si="26"/>
        <v>1</v>
      </c>
      <c r="E269" s="121">
        <f>IF(E6=B92,E5,IF(E6&lt;B92,0,IF(E6&gt;B92,0)))</f>
        <v>0</v>
      </c>
      <c r="F269" s="124"/>
      <c r="G269" s="122">
        <f t="shared" si="24"/>
        <v>0</v>
      </c>
      <c r="H269" s="124"/>
      <c r="I269" s="125">
        <f t="shared" si="15"/>
        <v>1</v>
      </c>
      <c r="J269" s="124">
        <f t="shared" si="11"/>
        <v>0</v>
      </c>
      <c r="K269" s="124">
        <v>81</v>
      </c>
      <c r="L269" s="124">
        <f t="shared" si="16"/>
        <v>81</v>
      </c>
      <c r="M269" s="126">
        <f t="shared" si="6"/>
        <v>0</v>
      </c>
      <c r="N269" s="127">
        <f t="shared" si="20"/>
        <v>0</v>
      </c>
      <c r="O269" s="126">
        <f t="shared" si="12"/>
        <v>0</v>
      </c>
      <c r="P269" s="126">
        <f>IF(M269=0,0,SUM(M206:M268))</f>
        <v>0</v>
      </c>
      <c r="Q269" s="124">
        <f>IF(E16=B92,1,IF(E16&lt;B92,1,IF(E16&gt;B92,0)))</f>
        <v>1</v>
      </c>
      <c r="R269" s="122">
        <f t="shared" si="22"/>
        <v>0</v>
      </c>
      <c r="S269" s="126"/>
      <c r="T269" s="121">
        <f t="shared" si="8"/>
        <v>0</v>
      </c>
      <c r="U269" s="124"/>
      <c r="V269" s="124">
        <f t="shared" si="18"/>
        <v>0</v>
      </c>
      <c r="W269" s="128">
        <f t="shared" si="19"/>
        <v>0</v>
      </c>
      <c r="X269" s="95"/>
      <c r="Y269" s="95"/>
      <c r="Z269" s="95"/>
    </row>
    <row r="270" spans="1:26" x14ac:dyDescent="0.25">
      <c r="A270" s="120">
        <f t="shared" si="23"/>
        <v>0</v>
      </c>
      <c r="B270" s="121">
        <f>IF(E7=B93,E11,IF(E7&lt;B93,E11,IF(E7&gt;B93,A270)))</f>
        <v>0</v>
      </c>
      <c r="C270" s="122">
        <f t="shared" si="13"/>
        <v>0</v>
      </c>
      <c r="D270" s="123">
        <f t="shared" si="26"/>
        <v>1</v>
      </c>
      <c r="E270" s="121">
        <f>IF(E6=B93,E5,IF(E6&lt;B93,0,IF(E6&gt;B93,0)))</f>
        <v>0</v>
      </c>
      <c r="F270" s="124"/>
      <c r="G270" s="122">
        <f t="shared" si="24"/>
        <v>0</v>
      </c>
      <c r="H270" s="124"/>
      <c r="I270" s="125">
        <f t="shared" si="15"/>
        <v>1</v>
      </c>
      <c r="J270" s="124">
        <f t="shared" si="11"/>
        <v>0</v>
      </c>
      <c r="K270" s="124">
        <v>82</v>
      </c>
      <c r="L270" s="124">
        <f t="shared" si="16"/>
        <v>82</v>
      </c>
      <c r="M270" s="126">
        <f t="shared" ref="M270:M278" si="27">T270*I270^L270</f>
        <v>0</v>
      </c>
      <c r="N270" s="127">
        <f t="shared" si="20"/>
        <v>0</v>
      </c>
      <c r="O270" s="126">
        <f t="shared" si="12"/>
        <v>0</v>
      </c>
      <c r="P270" s="126">
        <f>IF(M270=0,0,SUM(M206:M269))</f>
        <v>0</v>
      </c>
      <c r="Q270" s="124">
        <f>IF(E16=B93,1,IF(E16&lt;B93,1,IF(E16&gt;B93,0)))</f>
        <v>1</v>
      </c>
      <c r="R270" s="122">
        <f t="shared" ref="R270:R278" si="28">C270</f>
        <v>0</v>
      </c>
      <c r="S270" s="126"/>
      <c r="T270" s="121">
        <f t="shared" ref="T270:T278" si="29">G270*J270</f>
        <v>0</v>
      </c>
      <c r="U270" s="124"/>
      <c r="V270" s="124">
        <f t="shared" si="18"/>
        <v>0</v>
      </c>
      <c r="W270" s="128">
        <f t="shared" si="19"/>
        <v>0</v>
      </c>
      <c r="X270" s="95"/>
      <c r="Y270" s="95"/>
      <c r="Z270" s="95"/>
    </row>
    <row r="271" spans="1:26" x14ac:dyDescent="0.25">
      <c r="A271" s="120">
        <f t="shared" ref="A271:A278" si="30">A270*D271+E271</f>
        <v>0</v>
      </c>
      <c r="B271" s="121">
        <f>IF(E7=B94,E11,IF(E7&lt;B94,E11,IF(E7&gt;B94,A271)))</f>
        <v>0</v>
      </c>
      <c r="C271" s="122">
        <f t="shared" si="13"/>
        <v>0</v>
      </c>
      <c r="D271" s="123">
        <f t="shared" si="26"/>
        <v>1</v>
      </c>
      <c r="E271" s="121">
        <f>IF(E6=B94,E5,IF(E6&lt;B94,0,IF(E6&gt;B94,0)))</f>
        <v>0</v>
      </c>
      <c r="F271" s="124"/>
      <c r="G271" s="122">
        <f t="shared" ref="G271:G278" si="31">G270</f>
        <v>0</v>
      </c>
      <c r="H271" s="124"/>
      <c r="I271" s="125">
        <f t="shared" si="15"/>
        <v>1</v>
      </c>
      <c r="J271" s="124">
        <f t="shared" ref="J271:J278" si="32">IF(V271=B94,1,IF(V271&gt;B94,0,IF(W271=B94,1,IF(W271&gt;B94,1,IF(W271&lt;B94,0)))))</f>
        <v>0</v>
      </c>
      <c r="K271" s="124">
        <v>83</v>
      </c>
      <c r="L271" s="124">
        <f t="shared" si="16"/>
        <v>83</v>
      </c>
      <c r="M271" s="126">
        <f t="shared" si="27"/>
        <v>0</v>
      </c>
      <c r="N271" s="127">
        <f t="shared" si="20"/>
        <v>0</v>
      </c>
      <c r="O271" s="126">
        <f t="shared" ref="O271:O278" si="33">IF(W271=B94,N271,IF(W271&lt;B94,O270-C94,IF(W271&gt;B94,N271)))</f>
        <v>0</v>
      </c>
      <c r="P271" s="126">
        <f>IF(M271=0,0,SUM(M206:M270))</f>
        <v>0</v>
      </c>
      <c r="Q271" s="124">
        <f>IF(E16=B94,1,IF(E16&lt;B94,1,IF(E16&gt;B94,0)))</f>
        <v>1</v>
      </c>
      <c r="R271" s="122">
        <f t="shared" si="28"/>
        <v>0</v>
      </c>
      <c r="S271" s="126"/>
      <c r="T271" s="121">
        <f t="shared" si="29"/>
        <v>0</v>
      </c>
      <c r="U271" s="124"/>
      <c r="V271" s="124">
        <f t="shared" si="18"/>
        <v>0</v>
      </c>
      <c r="W271" s="128">
        <f t="shared" si="19"/>
        <v>0</v>
      </c>
      <c r="X271" s="95"/>
      <c r="Y271" s="95"/>
      <c r="Z271" s="95"/>
    </row>
    <row r="272" spans="1:26" x14ac:dyDescent="0.25">
      <c r="A272" s="120">
        <f t="shared" si="30"/>
        <v>0</v>
      </c>
      <c r="B272" s="121">
        <f>IF(E7=B95,E11,IF(E7&lt;B95,E11,IF(E7&gt;B95,A272)))</f>
        <v>0</v>
      </c>
      <c r="C272" s="122">
        <f t="shared" ref="C272:C278" si="34">C271</f>
        <v>0</v>
      </c>
      <c r="D272" s="123">
        <f t="shared" ref="D272:D278" si="35">D271</f>
        <v>1</v>
      </c>
      <c r="E272" s="121">
        <f>IF(E6=B95,E5,IF(E6&lt;B95,0,IF(E6&gt;B95,0)))</f>
        <v>0</v>
      </c>
      <c r="F272" s="124"/>
      <c r="G272" s="122">
        <f t="shared" si="31"/>
        <v>0</v>
      </c>
      <c r="H272" s="124"/>
      <c r="I272" s="125">
        <f t="shared" ref="I272:I278" si="36">I271</f>
        <v>1</v>
      </c>
      <c r="J272" s="124">
        <f t="shared" si="32"/>
        <v>0</v>
      </c>
      <c r="K272" s="124">
        <v>84</v>
      </c>
      <c r="L272" s="124">
        <f t="shared" ref="L272:L278" si="37">B95-V272</f>
        <v>84</v>
      </c>
      <c r="M272" s="126">
        <f t="shared" si="27"/>
        <v>0</v>
      </c>
      <c r="N272" s="127">
        <f t="shared" si="20"/>
        <v>0</v>
      </c>
      <c r="O272" s="126">
        <f t="shared" si="33"/>
        <v>0</v>
      </c>
      <c r="P272" s="126">
        <f>IF(M272=0,0,SUM(M206:M271))</f>
        <v>0</v>
      </c>
      <c r="Q272" s="124">
        <f>IF(E16=B95,1,IF(E16&lt;B95,1,IF(E16&gt;B95,0)))</f>
        <v>1</v>
      </c>
      <c r="R272" s="122">
        <f t="shared" si="28"/>
        <v>0</v>
      </c>
      <c r="S272" s="126"/>
      <c r="T272" s="121">
        <f t="shared" si="29"/>
        <v>0</v>
      </c>
      <c r="U272" s="124"/>
      <c r="V272" s="124">
        <f t="shared" ref="V272:V278" si="38">V271</f>
        <v>0</v>
      </c>
      <c r="W272" s="128">
        <f t="shared" ref="W272:W278" si="39">W271</f>
        <v>0</v>
      </c>
      <c r="X272" s="95"/>
      <c r="Y272" s="95"/>
      <c r="Z272" s="95"/>
    </row>
    <row r="273" spans="1:26" x14ac:dyDescent="0.25">
      <c r="A273" s="120">
        <f t="shared" si="30"/>
        <v>0</v>
      </c>
      <c r="B273" s="121">
        <f>IF(E7=B96,E11,IF(E7&lt;B96,E11,IF(E7&gt;B96,A273)))</f>
        <v>0</v>
      </c>
      <c r="C273" s="122">
        <f t="shared" si="34"/>
        <v>0</v>
      </c>
      <c r="D273" s="123">
        <f t="shared" si="35"/>
        <v>1</v>
      </c>
      <c r="E273" s="121">
        <f>IF(E6=B96,E5,IF(E6&lt;B96,0,IF(E6&gt;B96,0)))</f>
        <v>0</v>
      </c>
      <c r="F273" s="124"/>
      <c r="G273" s="122">
        <f t="shared" si="31"/>
        <v>0</v>
      </c>
      <c r="H273" s="124"/>
      <c r="I273" s="125">
        <f t="shared" si="36"/>
        <v>1</v>
      </c>
      <c r="J273" s="124">
        <f t="shared" si="32"/>
        <v>0</v>
      </c>
      <c r="K273" s="124">
        <v>85</v>
      </c>
      <c r="L273" s="124">
        <f t="shared" si="37"/>
        <v>85</v>
      </c>
      <c r="M273" s="126">
        <f t="shared" si="27"/>
        <v>0</v>
      </c>
      <c r="N273" s="127">
        <f t="shared" si="20"/>
        <v>0</v>
      </c>
      <c r="O273" s="126">
        <f t="shared" si="33"/>
        <v>0</v>
      </c>
      <c r="P273" s="126">
        <f>IF(M273=0,0,SUM(M206:M272))</f>
        <v>0</v>
      </c>
      <c r="Q273" s="124">
        <f>IF(E16=B96,1,IF(E16&lt;B96,1,IF(E16&gt;B96,0)))</f>
        <v>1</v>
      </c>
      <c r="R273" s="122">
        <f t="shared" si="28"/>
        <v>0</v>
      </c>
      <c r="S273" s="126"/>
      <c r="T273" s="121">
        <f t="shared" si="29"/>
        <v>0</v>
      </c>
      <c r="U273" s="124"/>
      <c r="V273" s="124">
        <f t="shared" si="38"/>
        <v>0</v>
      </c>
      <c r="W273" s="128">
        <f t="shared" si="39"/>
        <v>0</v>
      </c>
      <c r="X273" s="95"/>
      <c r="Y273" s="95"/>
      <c r="Z273" s="95"/>
    </row>
    <row r="274" spans="1:26" x14ac:dyDescent="0.25">
      <c r="A274" s="120">
        <f t="shared" si="30"/>
        <v>0</v>
      </c>
      <c r="B274" s="121">
        <f>IF(E7=B97,E11,IF(E7&lt;B97,E11,IF(E7&gt;B97,A274)))</f>
        <v>0</v>
      </c>
      <c r="C274" s="122">
        <f t="shared" si="34"/>
        <v>0</v>
      </c>
      <c r="D274" s="123">
        <f t="shared" si="35"/>
        <v>1</v>
      </c>
      <c r="E274" s="121">
        <f>IF(E6=B97,E5,IF(E6&lt;B97,0,IF(E6&gt;B97,0)))</f>
        <v>0</v>
      </c>
      <c r="F274" s="124"/>
      <c r="G274" s="122">
        <f t="shared" si="31"/>
        <v>0</v>
      </c>
      <c r="H274" s="124"/>
      <c r="I274" s="125">
        <f t="shared" si="36"/>
        <v>1</v>
      </c>
      <c r="J274" s="124">
        <f t="shared" si="32"/>
        <v>0</v>
      </c>
      <c r="K274" s="124">
        <v>86</v>
      </c>
      <c r="L274" s="124">
        <f t="shared" si="37"/>
        <v>86</v>
      </c>
      <c r="M274" s="126">
        <f t="shared" si="27"/>
        <v>0</v>
      </c>
      <c r="N274" s="127">
        <f t="shared" si="20"/>
        <v>0</v>
      </c>
      <c r="O274" s="126">
        <f t="shared" si="33"/>
        <v>0</v>
      </c>
      <c r="P274" s="126">
        <f>IF(M274=0,0,SUM(M206:M273))</f>
        <v>0</v>
      </c>
      <c r="Q274" s="124">
        <f>IF(E16=B97,1,IF(E16&lt;B97,1,IF(E16&gt;B97,0)))</f>
        <v>1</v>
      </c>
      <c r="R274" s="122">
        <f t="shared" si="28"/>
        <v>0</v>
      </c>
      <c r="S274" s="126"/>
      <c r="T274" s="121">
        <f t="shared" si="29"/>
        <v>0</v>
      </c>
      <c r="U274" s="124"/>
      <c r="V274" s="124">
        <f t="shared" si="38"/>
        <v>0</v>
      </c>
      <c r="W274" s="128">
        <f t="shared" si="39"/>
        <v>0</v>
      </c>
      <c r="X274" s="95"/>
      <c r="Y274" s="95"/>
      <c r="Z274" s="95"/>
    </row>
    <row r="275" spans="1:26" x14ac:dyDescent="0.25">
      <c r="A275" s="120">
        <f t="shared" si="30"/>
        <v>0</v>
      </c>
      <c r="B275" s="121">
        <f>IF(E7=B98,E11,IF(E7&lt;B98,E11,IF(E7&gt;B98,A275)))</f>
        <v>0</v>
      </c>
      <c r="C275" s="122">
        <f t="shared" si="34"/>
        <v>0</v>
      </c>
      <c r="D275" s="123">
        <f t="shared" si="35"/>
        <v>1</v>
      </c>
      <c r="E275" s="121">
        <f>IF(E6=B98,E5,IF(E6&lt;B98,0,IF(E6&gt;B98,0)))</f>
        <v>0</v>
      </c>
      <c r="F275" s="124"/>
      <c r="G275" s="122">
        <f t="shared" si="31"/>
        <v>0</v>
      </c>
      <c r="H275" s="124"/>
      <c r="I275" s="125">
        <f t="shared" si="36"/>
        <v>1</v>
      </c>
      <c r="J275" s="124">
        <f t="shared" si="32"/>
        <v>0</v>
      </c>
      <c r="K275" s="124">
        <v>87</v>
      </c>
      <c r="L275" s="124">
        <f t="shared" si="37"/>
        <v>87</v>
      </c>
      <c r="M275" s="126">
        <f t="shared" si="27"/>
        <v>0</v>
      </c>
      <c r="N275" s="127">
        <f t="shared" si="20"/>
        <v>0</v>
      </c>
      <c r="O275" s="126">
        <f t="shared" si="33"/>
        <v>0</v>
      </c>
      <c r="P275" s="126">
        <f>IF(M275=0,0,SUM(M206:M274))</f>
        <v>0</v>
      </c>
      <c r="Q275" s="124">
        <f>IF(E16=B98,1,IF(E16&lt;B98,1,IF(E16&gt;B98,0)))</f>
        <v>1</v>
      </c>
      <c r="R275" s="122">
        <f t="shared" si="28"/>
        <v>0</v>
      </c>
      <c r="S275" s="126"/>
      <c r="T275" s="121">
        <f t="shared" si="29"/>
        <v>0</v>
      </c>
      <c r="U275" s="124"/>
      <c r="V275" s="124">
        <f t="shared" si="38"/>
        <v>0</v>
      </c>
      <c r="W275" s="128">
        <f t="shared" si="39"/>
        <v>0</v>
      </c>
      <c r="X275" s="95"/>
      <c r="Y275" s="95"/>
      <c r="Z275" s="95"/>
    </row>
    <row r="276" spans="1:26" x14ac:dyDescent="0.25">
      <c r="A276" s="120">
        <f t="shared" si="30"/>
        <v>0</v>
      </c>
      <c r="B276" s="121">
        <f>IF(E7=B99,E11,IF(E7&lt;B99,E11,IF(E7&gt;B99,A276)))</f>
        <v>0</v>
      </c>
      <c r="C276" s="122">
        <f t="shared" si="34"/>
        <v>0</v>
      </c>
      <c r="D276" s="123">
        <f t="shared" si="35"/>
        <v>1</v>
      </c>
      <c r="E276" s="121">
        <f>IF(E6=B99,E5,IF(E6&lt;B99,0,IF(E6&gt;B99,0)))</f>
        <v>0</v>
      </c>
      <c r="F276" s="124"/>
      <c r="G276" s="122">
        <f t="shared" si="31"/>
        <v>0</v>
      </c>
      <c r="H276" s="124"/>
      <c r="I276" s="125">
        <f t="shared" si="36"/>
        <v>1</v>
      </c>
      <c r="J276" s="124">
        <f t="shared" si="32"/>
        <v>0</v>
      </c>
      <c r="K276" s="124">
        <v>88</v>
      </c>
      <c r="L276" s="124">
        <f t="shared" si="37"/>
        <v>88</v>
      </c>
      <c r="M276" s="126">
        <f t="shared" si="27"/>
        <v>0</v>
      </c>
      <c r="N276" s="127">
        <f t="shared" si="20"/>
        <v>0</v>
      </c>
      <c r="O276" s="126">
        <f t="shared" si="33"/>
        <v>0</v>
      </c>
      <c r="P276" s="126">
        <f>IF(M276=0,0,SUM(M206:M275))</f>
        <v>0</v>
      </c>
      <c r="Q276" s="124">
        <f>IF(E16=B99,1,IF(E16&lt;B99,1,IF(E16&gt;B99,0)))</f>
        <v>1</v>
      </c>
      <c r="R276" s="122">
        <f t="shared" si="28"/>
        <v>0</v>
      </c>
      <c r="S276" s="126"/>
      <c r="T276" s="121">
        <f t="shared" si="29"/>
        <v>0</v>
      </c>
      <c r="U276" s="124"/>
      <c r="V276" s="124">
        <f t="shared" si="38"/>
        <v>0</v>
      </c>
      <c r="W276" s="128">
        <f t="shared" si="39"/>
        <v>0</v>
      </c>
      <c r="X276" s="95"/>
      <c r="Y276" s="95"/>
      <c r="Z276" s="95"/>
    </row>
    <row r="277" spans="1:26" x14ac:dyDescent="0.25">
      <c r="A277" s="120">
        <f t="shared" si="30"/>
        <v>0</v>
      </c>
      <c r="B277" s="121">
        <f>IF(E7=B100,E11,IF(E7&lt;B100,E11,IF(E7&gt;B100,A277)))</f>
        <v>0</v>
      </c>
      <c r="C277" s="122">
        <f t="shared" si="34"/>
        <v>0</v>
      </c>
      <c r="D277" s="123">
        <f t="shared" si="35"/>
        <v>1</v>
      </c>
      <c r="E277" s="121">
        <f>IF(E6=B100,E5,IF(E6&lt;B100,0,IF(E6&gt;B100,0)))</f>
        <v>0</v>
      </c>
      <c r="F277" s="124"/>
      <c r="G277" s="122">
        <f t="shared" si="31"/>
        <v>0</v>
      </c>
      <c r="H277" s="124"/>
      <c r="I277" s="125">
        <f t="shared" si="36"/>
        <v>1</v>
      </c>
      <c r="J277" s="124">
        <f t="shared" si="32"/>
        <v>0</v>
      </c>
      <c r="K277" s="124">
        <v>89</v>
      </c>
      <c r="L277" s="124">
        <f t="shared" si="37"/>
        <v>89</v>
      </c>
      <c r="M277" s="126">
        <f t="shared" si="27"/>
        <v>0</v>
      </c>
      <c r="N277" s="127">
        <f t="shared" si="20"/>
        <v>0</v>
      </c>
      <c r="O277" s="126">
        <f t="shared" si="33"/>
        <v>0</v>
      </c>
      <c r="P277" s="126">
        <f>IF(M277=0,0,SUM(M206:M276))</f>
        <v>0</v>
      </c>
      <c r="Q277" s="124">
        <f>IF(E16=B100,1,IF(E16&lt;B100,1,IF(E16&gt;B100,0)))</f>
        <v>1</v>
      </c>
      <c r="R277" s="122">
        <f t="shared" si="28"/>
        <v>0</v>
      </c>
      <c r="S277" s="126"/>
      <c r="T277" s="121">
        <f t="shared" si="29"/>
        <v>0</v>
      </c>
      <c r="U277" s="124"/>
      <c r="V277" s="124">
        <f t="shared" si="38"/>
        <v>0</v>
      </c>
      <c r="W277" s="128">
        <f t="shared" si="39"/>
        <v>0</v>
      </c>
      <c r="X277" s="95"/>
      <c r="Y277" s="95"/>
      <c r="Z277" s="95"/>
    </row>
    <row r="278" spans="1:26" ht="13.8" thickBot="1" x14ac:dyDescent="0.3">
      <c r="A278" s="134">
        <f t="shared" si="30"/>
        <v>0</v>
      </c>
      <c r="B278" s="135">
        <f>IF(E7=B101,E11,IF(E7&lt;B101,E11,IF(E7&gt;B101,A278)))</f>
        <v>0</v>
      </c>
      <c r="C278" s="136">
        <f t="shared" si="34"/>
        <v>0</v>
      </c>
      <c r="D278" s="137">
        <f t="shared" si="35"/>
        <v>1</v>
      </c>
      <c r="E278" s="135">
        <f>IF(E6=B101,E5,IF(E6&lt;B101,0,IF(E6&gt;B101,0)))</f>
        <v>0</v>
      </c>
      <c r="F278" s="138"/>
      <c r="G278" s="136">
        <f t="shared" si="31"/>
        <v>0</v>
      </c>
      <c r="H278" s="138"/>
      <c r="I278" s="139">
        <f t="shared" si="36"/>
        <v>1</v>
      </c>
      <c r="J278" s="138">
        <f t="shared" si="32"/>
        <v>0</v>
      </c>
      <c r="K278" s="138">
        <v>90</v>
      </c>
      <c r="L278" s="138">
        <f t="shared" si="37"/>
        <v>90</v>
      </c>
      <c r="M278" s="140">
        <f t="shared" si="27"/>
        <v>0</v>
      </c>
      <c r="N278" s="141">
        <f t="shared" si="20"/>
        <v>0</v>
      </c>
      <c r="O278" s="140">
        <f t="shared" si="33"/>
        <v>0</v>
      </c>
      <c r="P278" s="140">
        <f>IF(M278=0,0,SUM(M206:M277))</f>
        <v>0</v>
      </c>
      <c r="Q278" s="138">
        <f>IF(E16=B101,1,IF(E16&lt;B101,1,IF(E16&gt;B101,0)))</f>
        <v>1</v>
      </c>
      <c r="R278" s="136">
        <f t="shared" si="28"/>
        <v>0</v>
      </c>
      <c r="S278" s="140"/>
      <c r="T278" s="135">
        <f t="shared" si="29"/>
        <v>0</v>
      </c>
      <c r="U278" s="138"/>
      <c r="V278" s="138">
        <f t="shared" si="38"/>
        <v>0</v>
      </c>
      <c r="W278" s="142">
        <f t="shared" si="39"/>
        <v>0</v>
      </c>
      <c r="X278" s="95"/>
      <c r="Y278" s="95"/>
      <c r="Z278" s="95"/>
    </row>
    <row r="279" spans="1:26" x14ac:dyDescent="0.25">
      <c r="A279" s="92"/>
      <c r="B279" s="92"/>
      <c r="C279" s="92"/>
      <c r="D279" s="92"/>
      <c r="E279" s="92"/>
      <c r="F279" s="92"/>
      <c r="G279" s="92"/>
      <c r="H279" s="92"/>
      <c r="I279" s="92"/>
      <c r="J279" s="92"/>
      <c r="K279" s="93"/>
      <c r="L279" s="93"/>
      <c r="M279" s="92"/>
      <c r="N279" s="94"/>
      <c r="O279" s="92"/>
      <c r="R279" s="95"/>
      <c r="S279" s="95"/>
      <c r="T279" s="95"/>
      <c r="U279" s="95"/>
      <c r="V279" s="95"/>
      <c r="W279" s="95"/>
      <c r="X279" s="95"/>
      <c r="Y279" s="95"/>
      <c r="Z279" s="95"/>
    </row>
    <row r="280" spans="1:26" x14ac:dyDescent="0.25">
      <c r="A280" s="95"/>
      <c r="B280" s="95"/>
      <c r="C280" s="95"/>
      <c r="D280" s="95"/>
      <c r="E280" s="95"/>
      <c r="F280" s="95"/>
      <c r="G280" s="95"/>
      <c r="H280" s="95"/>
      <c r="I280" s="95"/>
      <c r="J280" s="95"/>
      <c r="K280" s="96"/>
      <c r="L280" s="96"/>
      <c r="M280" s="95"/>
      <c r="N280" s="97"/>
      <c r="O280" s="95"/>
      <c r="P280" s="95"/>
      <c r="Q280" s="95"/>
      <c r="R280" s="95"/>
      <c r="S280" s="95"/>
      <c r="T280" s="95"/>
      <c r="U280" s="95"/>
      <c r="V280" s="95"/>
      <c r="W280" s="95"/>
      <c r="X280" s="95"/>
      <c r="Y280" s="95"/>
      <c r="Z280" s="95"/>
    </row>
    <row r="281" spans="1:26" x14ac:dyDescent="0.25">
      <c r="A281" s="95"/>
      <c r="B281" s="95"/>
      <c r="C281" s="95"/>
      <c r="D281" s="95"/>
      <c r="E281" s="95"/>
      <c r="F281" s="95"/>
      <c r="G281" s="95"/>
      <c r="H281" s="95"/>
      <c r="I281" s="95"/>
      <c r="J281" s="95"/>
      <c r="K281" s="96"/>
      <c r="L281" s="96"/>
      <c r="M281" s="95"/>
      <c r="N281" s="97"/>
      <c r="O281" s="95"/>
      <c r="P281" s="95"/>
      <c r="Q281" s="95"/>
      <c r="R281" s="95"/>
      <c r="S281" s="95"/>
      <c r="T281" s="95"/>
      <c r="U281" s="95"/>
      <c r="V281" s="95"/>
      <c r="W281" s="95"/>
      <c r="X281" s="95"/>
      <c r="Y281" s="95"/>
      <c r="Z281" s="95"/>
    </row>
    <row r="282" spans="1:26" x14ac:dyDescent="0.25">
      <c r="A282" s="95"/>
      <c r="B282" s="95"/>
      <c r="C282" s="95"/>
      <c r="D282" s="95"/>
      <c r="E282" s="95"/>
      <c r="F282" s="95"/>
      <c r="G282" s="95"/>
      <c r="H282" s="95"/>
      <c r="I282" s="95"/>
      <c r="J282" s="95"/>
      <c r="K282" s="96"/>
      <c r="L282" s="96"/>
      <c r="M282" s="95"/>
      <c r="N282" s="97"/>
      <c r="O282" s="95"/>
      <c r="P282" s="95"/>
      <c r="Q282" s="95"/>
      <c r="R282" s="95"/>
      <c r="S282" s="95"/>
      <c r="T282" s="95"/>
      <c r="U282" s="95"/>
      <c r="V282" s="95"/>
      <c r="W282" s="95"/>
      <c r="X282" s="95"/>
      <c r="Y282" s="95"/>
      <c r="Z282" s="95"/>
    </row>
    <row r="283" spans="1:26" x14ac:dyDescent="0.25">
      <c r="A283" s="95"/>
      <c r="B283" s="95"/>
      <c r="C283" s="95"/>
      <c r="D283" s="95"/>
      <c r="E283" s="95"/>
      <c r="F283" s="95"/>
      <c r="G283" s="95"/>
      <c r="H283" s="95"/>
      <c r="I283" s="95"/>
      <c r="J283" s="95"/>
      <c r="K283" s="96"/>
      <c r="L283" s="96"/>
      <c r="M283" s="95"/>
      <c r="N283" s="97"/>
      <c r="O283" s="95"/>
      <c r="P283" s="95"/>
      <c r="Q283" s="95"/>
      <c r="R283" s="95"/>
      <c r="S283" s="95"/>
      <c r="T283" s="95"/>
      <c r="U283" s="95"/>
      <c r="V283" s="95"/>
      <c r="W283" s="95"/>
      <c r="X283" s="95"/>
      <c r="Y283" s="95"/>
      <c r="Z283" s="95"/>
    </row>
    <row r="284" spans="1:26" x14ac:dyDescent="0.25">
      <c r="A284" s="95"/>
      <c r="B284" s="95"/>
      <c r="C284" s="95"/>
      <c r="D284" s="95"/>
      <c r="E284" s="95"/>
      <c r="F284" s="95"/>
      <c r="G284" s="95"/>
      <c r="H284" s="95"/>
      <c r="I284" s="95"/>
      <c r="J284" s="95"/>
      <c r="K284" s="96"/>
      <c r="L284" s="96"/>
      <c r="M284" s="95"/>
      <c r="N284" s="97"/>
      <c r="O284" s="95"/>
      <c r="P284" s="95"/>
      <c r="Q284" s="95"/>
      <c r="R284" s="95"/>
      <c r="S284" s="95"/>
      <c r="T284" s="95"/>
      <c r="U284" s="95"/>
      <c r="V284" s="95"/>
      <c r="W284" s="95"/>
      <c r="X284" s="95"/>
      <c r="Y284" s="95"/>
      <c r="Z284" s="95"/>
    </row>
    <row r="285" spans="1:26" x14ac:dyDescent="0.25">
      <c r="A285" s="95"/>
      <c r="B285" s="95"/>
      <c r="C285" s="95"/>
      <c r="D285" s="95"/>
      <c r="E285" s="95"/>
      <c r="F285" s="95"/>
      <c r="G285" s="95"/>
      <c r="H285" s="95"/>
      <c r="I285" s="95"/>
      <c r="J285" s="95"/>
      <c r="K285" s="96"/>
      <c r="L285" s="96"/>
      <c r="M285" s="95"/>
      <c r="N285" s="97"/>
      <c r="O285" s="95"/>
      <c r="P285" s="95"/>
      <c r="Q285" s="95"/>
      <c r="R285" s="95"/>
      <c r="S285" s="95"/>
      <c r="T285" s="95"/>
      <c r="U285" s="95"/>
      <c r="V285" s="95"/>
      <c r="W285" s="95"/>
      <c r="X285" s="95"/>
      <c r="Y285" s="95"/>
      <c r="Z285" s="95"/>
    </row>
    <row r="286" spans="1:26" x14ac:dyDescent="0.25">
      <c r="A286" s="95"/>
      <c r="B286" s="95"/>
      <c r="C286" s="95"/>
      <c r="D286" s="95"/>
      <c r="E286" s="95"/>
      <c r="F286" s="95"/>
      <c r="G286" s="95"/>
      <c r="H286" s="95"/>
      <c r="I286" s="95"/>
      <c r="J286" s="95"/>
      <c r="K286" s="96"/>
      <c r="L286" s="96"/>
      <c r="M286" s="95"/>
      <c r="N286" s="97"/>
      <c r="O286" s="95"/>
      <c r="P286" s="95"/>
      <c r="Q286" s="95"/>
      <c r="R286" s="95"/>
      <c r="S286" s="95"/>
      <c r="T286" s="95"/>
      <c r="U286" s="95"/>
      <c r="V286" s="95"/>
      <c r="W286" s="95"/>
      <c r="X286" s="95"/>
      <c r="Y286" s="95"/>
      <c r="Z286" s="95"/>
    </row>
    <row r="287" spans="1:26" x14ac:dyDescent="0.25">
      <c r="A287" s="95"/>
      <c r="B287" s="95"/>
      <c r="C287" s="95"/>
      <c r="D287" s="95"/>
      <c r="E287" s="95"/>
      <c r="F287" s="95"/>
      <c r="G287" s="95"/>
      <c r="H287" s="95"/>
      <c r="I287" s="95"/>
      <c r="J287" s="95"/>
      <c r="K287" s="96"/>
      <c r="L287" s="96"/>
      <c r="M287" s="95"/>
      <c r="N287" s="97"/>
      <c r="O287" s="95"/>
      <c r="P287" s="95"/>
      <c r="Q287" s="95"/>
      <c r="R287" s="95"/>
      <c r="S287" s="95"/>
      <c r="T287" s="95"/>
      <c r="U287" s="95"/>
      <c r="V287" s="95"/>
      <c r="W287" s="95"/>
      <c r="X287" s="95"/>
      <c r="Y287" s="95"/>
      <c r="Z287" s="95"/>
    </row>
    <row r="288" spans="1:26" x14ac:dyDescent="0.25">
      <c r="A288" s="95"/>
      <c r="B288" s="95"/>
      <c r="C288" s="95"/>
      <c r="D288" s="95"/>
      <c r="E288" s="95"/>
      <c r="F288" s="95"/>
      <c r="G288" s="95"/>
      <c r="H288" s="95"/>
      <c r="I288" s="95"/>
      <c r="J288" s="95"/>
      <c r="K288" s="96"/>
      <c r="L288" s="96"/>
      <c r="M288" s="95"/>
      <c r="N288" s="97"/>
      <c r="O288" s="95"/>
      <c r="P288" s="95"/>
      <c r="Q288" s="95"/>
      <c r="R288" s="95"/>
      <c r="S288" s="95"/>
      <c r="T288" s="95"/>
      <c r="U288" s="95"/>
      <c r="V288" s="95"/>
      <c r="W288" s="95"/>
      <c r="X288" s="95"/>
      <c r="Y288" s="95"/>
      <c r="Z288" s="95"/>
    </row>
    <row r="289" spans="1:26" x14ac:dyDescent="0.25">
      <c r="A289" s="95"/>
      <c r="B289" s="95"/>
      <c r="C289" s="95"/>
      <c r="D289" s="95"/>
      <c r="E289" s="95"/>
      <c r="F289" s="95"/>
      <c r="G289" s="95"/>
      <c r="H289" s="95"/>
      <c r="I289" s="95"/>
      <c r="J289" s="95"/>
      <c r="K289" s="96"/>
      <c r="L289" s="96"/>
      <c r="M289" s="95"/>
      <c r="N289" s="97"/>
      <c r="O289" s="95"/>
      <c r="P289" s="95"/>
      <c r="Q289" s="95"/>
      <c r="R289" s="95"/>
      <c r="S289" s="95"/>
      <c r="T289" s="95"/>
      <c r="U289" s="95"/>
      <c r="V289" s="95"/>
      <c r="W289" s="95"/>
      <c r="X289" s="95"/>
      <c r="Y289" s="95"/>
      <c r="Z289" s="95"/>
    </row>
    <row r="290" spans="1:26" x14ac:dyDescent="0.25">
      <c r="A290" s="95"/>
      <c r="B290" s="95"/>
      <c r="C290" s="95"/>
      <c r="D290" s="95"/>
      <c r="E290" s="95"/>
      <c r="F290" s="95"/>
      <c r="G290" s="95"/>
      <c r="H290" s="95"/>
      <c r="I290" s="95"/>
      <c r="J290" s="95"/>
      <c r="K290" s="96"/>
      <c r="L290" s="96"/>
      <c r="M290" s="95"/>
      <c r="N290" s="97"/>
      <c r="O290" s="95"/>
      <c r="P290" s="95"/>
      <c r="Q290" s="95"/>
      <c r="R290" s="95"/>
      <c r="S290" s="95"/>
      <c r="T290" s="95"/>
      <c r="U290" s="95"/>
      <c r="V290" s="95"/>
      <c r="W290" s="95"/>
      <c r="X290" s="95"/>
      <c r="Y290" s="95"/>
      <c r="Z290" s="95"/>
    </row>
    <row r="379" spans="11:14" x14ac:dyDescent="0.25">
      <c r="K379" s="34"/>
      <c r="L379" s="34"/>
      <c r="N379" s="45"/>
    </row>
    <row r="380" spans="11:14" x14ac:dyDescent="0.25">
      <c r="K380" s="34"/>
      <c r="L380" s="34"/>
      <c r="N380" s="45"/>
    </row>
    <row r="381" spans="11:14" x14ac:dyDescent="0.25">
      <c r="K381" s="34"/>
      <c r="L381" s="34"/>
      <c r="N381" s="45"/>
    </row>
  </sheetData>
  <mergeCells count="3">
    <mergeCell ref="B18:D18"/>
    <mergeCell ref="B19:D19"/>
    <mergeCell ref="B11:D11"/>
  </mergeCells>
  <pageMargins left="0.78749999999999998" right="0.78749999999999998" top="0.78749999999999998" bottom="0.78749999999999998" header="0.39374999999999999" footer="0.39374999999999999"/>
  <pageSetup fitToWidth="0" pageOrder="overThenDown"/>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X274"/>
  <sheetViews>
    <sheetView showGridLines="0" showRowColHeaders="0" zoomScaleNormal="100" workbookViewId="0">
      <selection activeCell="A200" sqref="A200:O273"/>
    </sheetView>
  </sheetViews>
  <sheetFormatPr defaultColWidth="10" defaultRowHeight="13.2" x14ac:dyDescent="0.25"/>
  <cols>
    <col min="1" max="3" width="12.77734375" customWidth="1"/>
    <col min="4" max="4" width="13.77734375" customWidth="1"/>
    <col min="5" max="7" width="12.77734375" customWidth="1"/>
    <col min="8" max="9" width="14.77734375" customWidth="1"/>
    <col min="10" max="10" width="22.77734375" customWidth="1"/>
    <col min="11" max="11" width="21.33203125" style="34" customWidth="1"/>
    <col min="12" max="12" width="16" style="34" customWidth="1"/>
    <col min="13" max="13" width="14.77734375" customWidth="1"/>
    <col min="14" max="14" width="14.77734375" style="45" customWidth="1"/>
    <col min="15" max="22" width="12.77734375" customWidth="1"/>
  </cols>
  <sheetData>
    <row r="1" spans="2:13" ht="13.2" customHeight="1" x14ac:dyDescent="0.25">
      <c r="J1" s="34"/>
      <c r="L1"/>
      <c r="M1" s="45"/>
    </row>
    <row r="2" spans="2:13" ht="13.2" customHeight="1" x14ac:dyDescent="0.25">
      <c r="J2" s="34"/>
      <c r="L2"/>
      <c r="M2" s="45"/>
    </row>
    <row r="3" spans="2:13" ht="13.2" customHeight="1" x14ac:dyDescent="0.3">
      <c r="B3" s="23" t="s">
        <v>0</v>
      </c>
      <c r="J3" s="34"/>
      <c r="L3"/>
      <c r="M3" s="45"/>
    </row>
    <row r="4" spans="2:13" ht="13.2" customHeight="1" x14ac:dyDescent="0.25">
      <c r="B4" s="5"/>
      <c r="C4" s="72"/>
      <c r="D4" s="73" t="s">
        <v>1</v>
      </c>
      <c r="E4" s="82">
        <v>0</v>
      </c>
      <c r="F4" t="s">
        <v>2</v>
      </c>
      <c r="J4" s="34"/>
      <c r="L4"/>
      <c r="M4" s="45"/>
    </row>
    <row r="5" spans="2:13" ht="13.2" customHeight="1" x14ac:dyDescent="0.25">
      <c r="B5" s="9"/>
      <c r="C5" s="74"/>
      <c r="D5" s="75" t="s">
        <v>3</v>
      </c>
      <c r="E5" s="76">
        <f>E4*12</f>
        <v>0</v>
      </c>
      <c r="F5" t="s">
        <v>2</v>
      </c>
      <c r="J5" s="34"/>
      <c r="L5"/>
      <c r="M5" s="45"/>
    </row>
    <row r="6" spans="2:13" ht="13.2" customHeight="1" x14ac:dyDescent="0.25">
      <c r="B6" s="7"/>
      <c r="D6" s="1" t="s">
        <v>6</v>
      </c>
      <c r="E6" s="81">
        <v>0</v>
      </c>
      <c r="F6" t="s">
        <v>5</v>
      </c>
      <c r="J6" s="34"/>
      <c r="L6"/>
      <c r="M6" s="45"/>
    </row>
    <row r="7" spans="2:13" ht="26.4" customHeight="1" x14ac:dyDescent="0.25">
      <c r="B7" s="201" t="s">
        <v>24</v>
      </c>
      <c r="C7" s="202"/>
      <c r="D7" s="203"/>
      <c r="E7" s="80">
        <v>0</v>
      </c>
      <c r="F7" s="42" t="s">
        <v>5</v>
      </c>
      <c r="J7" s="34"/>
      <c r="L7"/>
      <c r="M7" s="45"/>
    </row>
    <row r="8" spans="2:13" ht="13.2" customHeight="1" x14ac:dyDescent="0.25">
      <c r="B8" s="7"/>
      <c r="D8" s="1" t="s">
        <v>7</v>
      </c>
      <c r="E8" s="43">
        <f>E7-E6</f>
        <v>0</v>
      </c>
      <c r="F8" t="s">
        <v>5</v>
      </c>
      <c r="J8" s="34"/>
      <c r="L8"/>
      <c r="M8" s="45"/>
    </row>
    <row r="9" spans="2:13" ht="13.2" customHeight="1" x14ac:dyDescent="0.25">
      <c r="B9" s="6"/>
      <c r="C9" s="6"/>
      <c r="D9" s="13"/>
      <c r="E9" s="36"/>
      <c r="J9" s="34"/>
      <c r="L9"/>
      <c r="M9" s="45"/>
    </row>
    <row r="10" spans="2:13" ht="13.2" customHeight="1" x14ac:dyDescent="0.25">
      <c r="B10" s="9"/>
      <c r="C10" s="10"/>
      <c r="D10" s="19" t="s">
        <v>4</v>
      </c>
      <c r="E10" s="79">
        <v>0</v>
      </c>
      <c r="F10" t="s">
        <v>5</v>
      </c>
      <c r="J10" s="34"/>
      <c r="L10"/>
      <c r="M10" s="45"/>
    </row>
    <row r="11" spans="2:13" ht="13.2" customHeight="1" x14ac:dyDescent="0.25">
      <c r="B11" s="9"/>
      <c r="C11" s="10"/>
      <c r="D11" s="19" t="s">
        <v>6</v>
      </c>
      <c r="E11" s="35">
        <f>E6</f>
        <v>0</v>
      </c>
      <c r="F11" t="s">
        <v>5</v>
      </c>
      <c r="J11" s="34"/>
      <c r="L11"/>
      <c r="M11" s="45"/>
    </row>
    <row r="12" spans="2:13" ht="13.2" customHeight="1" x14ac:dyDescent="0.25">
      <c r="B12" s="9"/>
      <c r="C12" s="10"/>
      <c r="D12" s="19" t="s">
        <v>22</v>
      </c>
      <c r="E12" s="35">
        <f>E11-E10</f>
        <v>0</v>
      </c>
      <c r="F12" t="s">
        <v>5</v>
      </c>
      <c r="J12" s="34"/>
      <c r="L12"/>
      <c r="M12" s="45"/>
    </row>
    <row r="13" spans="2:13" ht="13.2" customHeight="1" x14ac:dyDescent="0.3">
      <c r="B13" s="23"/>
      <c r="J13" s="34"/>
      <c r="L13"/>
      <c r="M13" s="45"/>
    </row>
    <row r="14" spans="2:13" ht="32.4" customHeight="1" x14ac:dyDescent="0.25">
      <c r="B14" s="204" t="s">
        <v>17</v>
      </c>
      <c r="C14" s="205"/>
      <c r="D14" s="206"/>
      <c r="E14" s="47">
        <f>E5*E8</f>
        <v>0</v>
      </c>
      <c r="F14" s="44" t="s">
        <v>2</v>
      </c>
      <c r="J14" s="34"/>
      <c r="L14"/>
      <c r="M14" s="45"/>
    </row>
    <row r="15" spans="2:13" ht="32.4" customHeight="1" x14ac:dyDescent="0.25">
      <c r="D15" s="32"/>
      <c r="E15" s="33"/>
      <c r="J15" s="34"/>
      <c r="L15"/>
      <c r="M15" s="45"/>
    </row>
    <row r="16" spans="2:13" ht="13.2" customHeight="1" x14ac:dyDescent="0.3">
      <c r="B16" s="23" t="s">
        <v>9</v>
      </c>
      <c r="J16" s="34"/>
      <c r="L16"/>
      <c r="M16" s="45"/>
    </row>
    <row r="17" spans="2:13" ht="13.2" customHeight="1" x14ac:dyDescent="0.25">
      <c r="B17" s="5"/>
      <c r="C17" s="6"/>
      <c r="D17" s="16" t="s">
        <v>14</v>
      </c>
      <c r="E17" s="78">
        <v>0</v>
      </c>
      <c r="J17" s="34"/>
      <c r="L17"/>
      <c r="M17" s="45"/>
    </row>
    <row r="18" spans="2:13" ht="13.2" customHeight="1" x14ac:dyDescent="0.25">
      <c r="B18" s="7"/>
      <c r="D18" s="17" t="s">
        <v>15</v>
      </c>
      <c r="E18" s="24">
        <f>IFERROR(E14/((((E17+1)^E12)-1)/E17),0)</f>
        <v>0</v>
      </c>
      <c r="F18" t="s">
        <v>2</v>
      </c>
      <c r="J18" s="34"/>
      <c r="L18"/>
      <c r="M18" s="45"/>
    </row>
    <row r="19" spans="2:13" ht="13.2" customHeight="1" x14ac:dyDescent="0.25">
      <c r="B19" s="20"/>
      <c r="C19" s="21"/>
      <c r="D19" s="22" t="s">
        <v>16</v>
      </c>
      <c r="E19" s="25">
        <f>E18/12</f>
        <v>0</v>
      </c>
      <c r="F19" t="s">
        <v>2</v>
      </c>
      <c r="J19" s="34"/>
      <c r="L19"/>
      <c r="M19" s="45"/>
    </row>
    <row r="20" spans="2:13" ht="13.2" customHeight="1" x14ac:dyDescent="0.25">
      <c r="J20" s="34"/>
      <c r="L20"/>
      <c r="M20" s="45"/>
    </row>
    <row r="21" spans="2:13" ht="13.2" customHeight="1" x14ac:dyDescent="0.25">
      <c r="J21" s="34"/>
      <c r="L21"/>
      <c r="M21" s="45"/>
    </row>
    <row r="22" spans="2:13" ht="13.2" customHeight="1" thickBot="1" x14ac:dyDescent="0.3"/>
    <row r="23" spans="2:13" ht="70.2" customHeight="1" x14ac:dyDescent="0.25">
      <c r="B23" s="61" t="s">
        <v>23</v>
      </c>
      <c r="C23" s="85" t="s">
        <v>20</v>
      </c>
      <c r="D23" s="62" t="s">
        <v>21</v>
      </c>
    </row>
    <row r="24" spans="2:13" ht="13.2" customHeight="1" x14ac:dyDescent="0.25">
      <c r="B24" s="59">
        <v>18</v>
      </c>
      <c r="C24" s="101">
        <f t="shared" ref="C24:C55" si="0">A201*L201</f>
        <v>0</v>
      </c>
      <c r="D24" s="102">
        <f t="shared" ref="D24:D55" si="1">IF(J201&lt;0,0,IF(J201=0,0,IF(J201&gt;0,J201)))</f>
        <v>0</v>
      </c>
    </row>
    <row r="25" spans="2:13" ht="13.2" customHeight="1" x14ac:dyDescent="0.25">
      <c r="B25" s="46">
        <v>19</v>
      </c>
      <c r="C25" s="103">
        <f t="shared" si="0"/>
        <v>0</v>
      </c>
      <c r="D25" s="104">
        <f t="shared" si="1"/>
        <v>0</v>
      </c>
    </row>
    <row r="26" spans="2:13" ht="13.2" customHeight="1" x14ac:dyDescent="0.25">
      <c r="B26" s="59">
        <v>20</v>
      </c>
      <c r="C26" s="101">
        <f t="shared" si="0"/>
        <v>0</v>
      </c>
      <c r="D26" s="102">
        <f t="shared" si="1"/>
        <v>0</v>
      </c>
    </row>
    <row r="27" spans="2:13" ht="13.2" customHeight="1" x14ac:dyDescent="0.25">
      <c r="B27" s="46">
        <v>21</v>
      </c>
      <c r="C27" s="103">
        <f t="shared" si="0"/>
        <v>0</v>
      </c>
      <c r="D27" s="104">
        <f t="shared" si="1"/>
        <v>0</v>
      </c>
    </row>
    <row r="28" spans="2:13" ht="13.2" customHeight="1" x14ac:dyDescent="0.25">
      <c r="B28" s="59">
        <v>22</v>
      </c>
      <c r="C28" s="101">
        <f t="shared" si="0"/>
        <v>0</v>
      </c>
      <c r="D28" s="102">
        <f t="shared" si="1"/>
        <v>0</v>
      </c>
    </row>
    <row r="29" spans="2:13" ht="13.2" customHeight="1" x14ac:dyDescent="0.25">
      <c r="B29" s="46">
        <v>23</v>
      </c>
      <c r="C29" s="103">
        <f t="shared" si="0"/>
        <v>0</v>
      </c>
      <c r="D29" s="104">
        <f t="shared" si="1"/>
        <v>0</v>
      </c>
    </row>
    <row r="30" spans="2:13" ht="13.2" customHeight="1" x14ac:dyDescent="0.25">
      <c r="B30" s="59">
        <v>24</v>
      </c>
      <c r="C30" s="101">
        <f t="shared" si="0"/>
        <v>0</v>
      </c>
      <c r="D30" s="102">
        <f t="shared" si="1"/>
        <v>0</v>
      </c>
    </row>
    <row r="31" spans="2:13" ht="13.2" customHeight="1" x14ac:dyDescent="0.25">
      <c r="B31" s="46">
        <v>25</v>
      </c>
      <c r="C31" s="103">
        <f t="shared" si="0"/>
        <v>0</v>
      </c>
      <c r="D31" s="104">
        <f t="shared" si="1"/>
        <v>0</v>
      </c>
    </row>
    <row r="32" spans="2:13" ht="13.2" customHeight="1" x14ac:dyDescent="0.25">
      <c r="B32" s="59">
        <v>26</v>
      </c>
      <c r="C32" s="101">
        <f t="shared" si="0"/>
        <v>0</v>
      </c>
      <c r="D32" s="102">
        <f t="shared" si="1"/>
        <v>0</v>
      </c>
    </row>
    <row r="33" spans="2:4" ht="13.2" customHeight="1" x14ac:dyDescent="0.25">
      <c r="B33" s="46">
        <v>27</v>
      </c>
      <c r="C33" s="103">
        <f t="shared" si="0"/>
        <v>0</v>
      </c>
      <c r="D33" s="104">
        <f t="shared" si="1"/>
        <v>0</v>
      </c>
    </row>
    <row r="34" spans="2:4" ht="13.2" customHeight="1" x14ac:dyDescent="0.25">
      <c r="B34" s="59">
        <v>28</v>
      </c>
      <c r="C34" s="101">
        <f t="shared" si="0"/>
        <v>0</v>
      </c>
      <c r="D34" s="102">
        <f t="shared" si="1"/>
        <v>0</v>
      </c>
    </row>
    <row r="35" spans="2:4" ht="13.2" customHeight="1" x14ac:dyDescent="0.25">
      <c r="B35" s="46">
        <v>29</v>
      </c>
      <c r="C35" s="103">
        <f t="shared" si="0"/>
        <v>0</v>
      </c>
      <c r="D35" s="104">
        <f t="shared" si="1"/>
        <v>0</v>
      </c>
    </row>
    <row r="36" spans="2:4" ht="13.2" customHeight="1" x14ac:dyDescent="0.25">
      <c r="B36" s="59">
        <v>30</v>
      </c>
      <c r="C36" s="101">
        <f t="shared" si="0"/>
        <v>0</v>
      </c>
      <c r="D36" s="102">
        <f t="shared" si="1"/>
        <v>0</v>
      </c>
    </row>
    <row r="37" spans="2:4" ht="13.2" customHeight="1" x14ac:dyDescent="0.25">
      <c r="B37" s="46">
        <v>31</v>
      </c>
      <c r="C37" s="103">
        <f t="shared" si="0"/>
        <v>0</v>
      </c>
      <c r="D37" s="104">
        <f t="shared" si="1"/>
        <v>0</v>
      </c>
    </row>
    <row r="38" spans="2:4" ht="13.2" customHeight="1" x14ac:dyDescent="0.25">
      <c r="B38" s="59">
        <v>32</v>
      </c>
      <c r="C38" s="101">
        <f t="shared" si="0"/>
        <v>0</v>
      </c>
      <c r="D38" s="102">
        <f t="shared" si="1"/>
        <v>0</v>
      </c>
    </row>
    <row r="39" spans="2:4" ht="13.2" customHeight="1" x14ac:dyDescent="0.25">
      <c r="B39" s="46">
        <v>33</v>
      </c>
      <c r="C39" s="103">
        <f t="shared" si="0"/>
        <v>0</v>
      </c>
      <c r="D39" s="104">
        <f t="shared" si="1"/>
        <v>0</v>
      </c>
    </row>
    <row r="40" spans="2:4" ht="13.2" customHeight="1" x14ac:dyDescent="0.25">
      <c r="B40" s="59">
        <v>34</v>
      </c>
      <c r="C40" s="101">
        <f t="shared" si="0"/>
        <v>0</v>
      </c>
      <c r="D40" s="102">
        <f t="shared" si="1"/>
        <v>0</v>
      </c>
    </row>
    <row r="41" spans="2:4" ht="13.2" customHeight="1" x14ac:dyDescent="0.25">
      <c r="B41" s="46">
        <v>35</v>
      </c>
      <c r="C41" s="103">
        <f t="shared" si="0"/>
        <v>0</v>
      </c>
      <c r="D41" s="104">
        <f t="shared" si="1"/>
        <v>0</v>
      </c>
    </row>
    <row r="42" spans="2:4" ht="13.2" customHeight="1" x14ac:dyDescent="0.25">
      <c r="B42" s="59">
        <v>36</v>
      </c>
      <c r="C42" s="101">
        <f t="shared" si="0"/>
        <v>0</v>
      </c>
      <c r="D42" s="102">
        <f t="shared" si="1"/>
        <v>0</v>
      </c>
    </row>
    <row r="43" spans="2:4" ht="13.2" customHeight="1" x14ac:dyDescent="0.25">
      <c r="B43" s="46">
        <v>37</v>
      </c>
      <c r="C43" s="103">
        <f t="shared" si="0"/>
        <v>0</v>
      </c>
      <c r="D43" s="104">
        <f t="shared" si="1"/>
        <v>0</v>
      </c>
    </row>
    <row r="44" spans="2:4" ht="13.2" customHeight="1" x14ac:dyDescent="0.25">
      <c r="B44" s="59">
        <v>38</v>
      </c>
      <c r="C44" s="101">
        <f t="shared" si="0"/>
        <v>0</v>
      </c>
      <c r="D44" s="102">
        <f t="shared" si="1"/>
        <v>0</v>
      </c>
    </row>
    <row r="45" spans="2:4" ht="13.2" customHeight="1" x14ac:dyDescent="0.25">
      <c r="B45" s="46">
        <v>39</v>
      </c>
      <c r="C45" s="103">
        <f t="shared" si="0"/>
        <v>0</v>
      </c>
      <c r="D45" s="104">
        <f t="shared" si="1"/>
        <v>0</v>
      </c>
    </row>
    <row r="46" spans="2:4" ht="13.2" customHeight="1" x14ac:dyDescent="0.25">
      <c r="B46" s="59">
        <v>40</v>
      </c>
      <c r="C46" s="101">
        <f t="shared" si="0"/>
        <v>0</v>
      </c>
      <c r="D46" s="102">
        <f t="shared" si="1"/>
        <v>0</v>
      </c>
    </row>
    <row r="47" spans="2:4" ht="13.2" customHeight="1" x14ac:dyDescent="0.25">
      <c r="B47" s="46">
        <v>41</v>
      </c>
      <c r="C47" s="103">
        <f t="shared" si="0"/>
        <v>0</v>
      </c>
      <c r="D47" s="104">
        <f t="shared" si="1"/>
        <v>0</v>
      </c>
    </row>
    <row r="48" spans="2:4" ht="13.2" customHeight="1" thickBot="1" x14ac:dyDescent="0.3">
      <c r="B48" s="59">
        <v>42</v>
      </c>
      <c r="C48" s="101">
        <f t="shared" si="0"/>
        <v>0</v>
      </c>
      <c r="D48" s="102">
        <f t="shared" si="1"/>
        <v>0</v>
      </c>
    </row>
    <row r="49" spans="2:12" ht="13.2" customHeight="1" thickBot="1" x14ac:dyDescent="0.3">
      <c r="B49" s="46">
        <v>43</v>
      </c>
      <c r="C49" s="103">
        <f t="shared" si="0"/>
        <v>0</v>
      </c>
      <c r="D49" s="104">
        <f t="shared" si="1"/>
        <v>0</v>
      </c>
      <c r="I49" s="53" t="s">
        <v>25</v>
      </c>
      <c r="J49" s="54" t="s">
        <v>29</v>
      </c>
      <c r="K49" s="55" t="s">
        <v>26</v>
      </c>
      <c r="L49" s="56" t="s">
        <v>31</v>
      </c>
    </row>
    <row r="50" spans="2:12" ht="13.2" customHeight="1" thickTop="1" x14ac:dyDescent="0.25">
      <c r="B50" s="59">
        <v>44</v>
      </c>
      <c r="C50" s="101">
        <f t="shared" si="0"/>
        <v>0</v>
      </c>
      <c r="D50" s="102">
        <f t="shared" si="1"/>
        <v>0</v>
      </c>
      <c r="H50" s="50" t="s">
        <v>28</v>
      </c>
      <c r="I50" s="107">
        <v>0</v>
      </c>
      <c r="J50" s="108">
        <f>E5</f>
        <v>0</v>
      </c>
      <c r="K50" s="109">
        <f>E18</f>
        <v>0</v>
      </c>
      <c r="L50" s="110">
        <f>I50-J50-K50</f>
        <v>0</v>
      </c>
    </row>
    <row r="51" spans="2:12" ht="13.2" customHeight="1" thickBot="1" x14ac:dyDescent="0.3">
      <c r="B51" s="46">
        <v>45</v>
      </c>
      <c r="C51" s="103">
        <f t="shared" si="0"/>
        <v>0</v>
      </c>
      <c r="D51" s="104">
        <f t="shared" si="1"/>
        <v>0</v>
      </c>
      <c r="H51" s="48" t="s">
        <v>27</v>
      </c>
      <c r="I51" s="111">
        <f t="shared" ref="I51" si="2">I50/12</f>
        <v>0</v>
      </c>
      <c r="J51" s="112">
        <f>J50/12</f>
        <v>0</v>
      </c>
      <c r="K51" s="113">
        <f>K50/12</f>
        <v>0</v>
      </c>
      <c r="L51" s="114">
        <f>I51-J51-K51</f>
        <v>0</v>
      </c>
    </row>
    <row r="52" spans="2:12" ht="13.2" customHeight="1" thickBot="1" x14ac:dyDescent="0.3">
      <c r="B52" s="59">
        <v>46</v>
      </c>
      <c r="C52" s="101">
        <f t="shared" si="0"/>
        <v>0</v>
      </c>
      <c r="D52" s="102">
        <f t="shared" si="1"/>
        <v>0</v>
      </c>
    </row>
    <row r="53" spans="2:12" ht="13.2" customHeight="1" x14ac:dyDescent="0.25">
      <c r="B53" s="46">
        <v>47</v>
      </c>
      <c r="C53" s="103">
        <f t="shared" si="0"/>
        <v>0</v>
      </c>
      <c r="D53" s="104">
        <f t="shared" si="1"/>
        <v>0</v>
      </c>
      <c r="I53" s="63" t="s">
        <v>33</v>
      </c>
      <c r="J53" s="64"/>
      <c r="K53" s="65"/>
    </row>
    <row r="54" spans="2:12" ht="13.2" customHeight="1" x14ac:dyDescent="0.25">
      <c r="B54" s="59">
        <v>48</v>
      </c>
      <c r="C54" s="101">
        <f t="shared" si="0"/>
        <v>0</v>
      </c>
      <c r="D54" s="102">
        <f t="shared" si="1"/>
        <v>0</v>
      </c>
      <c r="I54" s="66" t="str">
        <f>IF(L50&lt;0, "-You have a cash deficit",IF(L50&gt;0,"-You have excess cash", IF(L50=0, "No data has been provided yet. Please fill up all the green cells above.")))</f>
        <v>No data has been provided yet. Please fill up all the green cells above.</v>
      </c>
      <c r="J54" s="67"/>
      <c r="K54" s="68"/>
    </row>
    <row r="55" spans="2:12" ht="13.2" customHeight="1" x14ac:dyDescent="0.25">
      <c r="B55" s="46">
        <v>49</v>
      </c>
      <c r="C55" s="103">
        <f t="shared" si="0"/>
        <v>0</v>
      </c>
      <c r="D55" s="104">
        <f t="shared" si="1"/>
        <v>0</v>
      </c>
      <c r="I55" s="66" t="str">
        <f>IF(L50&lt;0,"-Consider boosting your earnings by looking into other income sources ",IF(L50&gt;0,"-You can allocate more money on your spending side", IF(L50=0, "No data has been provided yet. Please fill up all the green cells above.")))</f>
        <v>No data has been provided yet. Please fill up all the green cells above.</v>
      </c>
      <c r="J55" s="67"/>
      <c r="K55" s="68"/>
    </row>
    <row r="56" spans="2:12" ht="13.2" customHeight="1" x14ac:dyDescent="0.25">
      <c r="B56" s="59">
        <v>50</v>
      </c>
      <c r="C56" s="101">
        <f t="shared" ref="C56:C87" si="3">A233*L233</f>
        <v>0</v>
      </c>
      <c r="D56" s="102">
        <f t="shared" ref="D56:D87" si="4">IF(J233&lt;0,0,IF(J233=0,0,IF(J233&gt;0,J233)))</f>
        <v>0</v>
      </c>
      <c r="I56" s="66" t="str">
        <f>IF(L50&lt;0, "-Explore some cost-saving opportunities",IF(L50&gt;0,"-Allocate more on your savings and investments",IF(L50=0, "No data has been provided yet. Please fill up all the green cells above.")))</f>
        <v>No data has been provided yet. Please fill up all the green cells above.</v>
      </c>
      <c r="J56" s="67"/>
      <c r="K56" s="68"/>
    </row>
    <row r="57" spans="2:12" ht="13.2" customHeight="1" x14ac:dyDescent="0.25">
      <c r="B57" s="46">
        <v>51</v>
      </c>
      <c r="C57" s="103">
        <f t="shared" si="3"/>
        <v>0</v>
      </c>
      <c r="D57" s="104">
        <f t="shared" si="4"/>
        <v>0</v>
      </c>
      <c r="I57" s="66" t="str">
        <f>IF(L50&lt;0, "-Extend your investment time horizon (year of your planned retirement)",IF(L50&gt;0,"-Follow this path to reach your survival number at your retirement age.", IF(L50=0, "No data has been provided yet. Please fill up all the green cells above.")))</f>
        <v>No data has been provided yet. Please fill up all the green cells above.</v>
      </c>
      <c r="J57" s="67"/>
      <c r="K57" s="68"/>
    </row>
    <row r="58" spans="2:12" ht="13.2" customHeight="1" x14ac:dyDescent="0.25">
      <c r="B58" s="59">
        <v>52</v>
      </c>
      <c r="C58" s="101">
        <f t="shared" si="3"/>
        <v>0</v>
      </c>
      <c r="D58" s="102">
        <f t="shared" si="4"/>
        <v>0</v>
      </c>
      <c r="I58" s="66" t="str">
        <f>IF(L50&lt;0, "-A mix of the options above",IF(L50&gt;0,"-A mix of the above options", IF(L50=0, "No data has been provided yet. Please fill up all the green cells above.")))</f>
        <v>No data has been provided yet. Please fill up all the green cells above.</v>
      </c>
      <c r="J58" s="67"/>
      <c r="K58" s="68"/>
    </row>
    <row r="59" spans="2:12" ht="13.2" customHeight="1" thickBot="1" x14ac:dyDescent="0.3">
      <c r="B59" s="46">
        <v>53</v>
      </c>
      <c r="C59" s="103">
        <f t="shared" si="3"/>
        <v>0</v>
      </c>
      <c r="D59" s="104">
        <f t="shared" si="4"/>
        <v>0</v>
      </c>
      <c r="I59" s="69" t="str">
        <f>IF(L50&lt;0,"-Continue to read and learn about personal finance",IF(L50&gt;0,"-Continue to read and learn about personal finance", IF(L50=0, "No data has been provided yet. Please fill up all the green cells above.")))</f>
        <v>No data has been provided yet. Please fill up all the green cells above.</v>
      </c>
      <c r="J59" s="70"/>
      <c r="K59" s="71"/>
    </row>
    <row r="60" spans="2:12" ht="13.2" customHeight="1" x14ac:dyDescent="0.25">
      <c r="B60" s="59">
        <v>54</v>
      </c>
      <c r="C60" s="101">
        <f t="shared" si="3"/>
        <v>0</v>
      </c>
      <c r="D60" s="102">
        <f t="shared" si="4"/>
        <v>0</v>
      </c>
    </row>
    <row r="61" spans="2:12" ht="13.2" customHeight="1" x14ac:dyDescent="0.25">
      <c r="B61" s="46">
        <v>55</v>
      </c>
      <c r="C61" s="103">
        <f t="shared" si="3"/>
        <v>0</v>
      </c>
      <c r="D61" s="104">
        <f t="shared" si="4"/>
        <v>0</v>
      </c>
      <c r="I61" s="29" t="s">
        <v>32</v>
      </c>
      <c r="J61" s="34"/>
    </row>
    <row r="62" spans="2:12" ht="13.2" customHeight="1" x14ac:dyDescent="0.25">
      <c r="B62" s="59">
        <v>56</v>
      </c>
      <c r="C62" s="101">
        <f t="shared" si="3"/>
        <v>0</v>
      </c>
      <c r="D62" s="102">
        <f t="shared" si="4"/>
        <v>0</v>
      </c>
      <c r="I62" s="29" t="s">
        <v>30</v>
      </c>
      <c r="J62" s="34"/>
    </row>
    <row r="63" spans="2:12" ht="13.2" customHeight="1" x14ac:dyDescent="0.25">
      <c r="B63" s="46">
        <v>57</v>
      </c>
      <c r="C63" s="103">
        <f t="shared" si="3"/>
        <v>0</v>
      </c>
      <c r="D63" s="104">
        <f t="shared" si="4"/>
        <v>0</v>
      </c>
    </row>
    <row r="64" spans="2:12" ht="13.2" customHeight="1" x14ac:dyDescent="0.25">
      <c r="B64" s="59">
        <v>58</v>
      </c>
      <c r="C64" s="101">
        <f t="shared" si="3"/>
        <v>0</v>
      </c>
      <c r="D64" s="102">
        <f t="shared" si="4"/>
        <v>0</v>
      </c>
    </row>
    <row r="65" spans="2:4" ht="13.2" customHeight="1" x14ac:dyDescent="0.25">
      <c r="B65" s="46">
        <v>59</v>
      </c>
      <c r="C65" s="103">
        <f t="shared" si="3"/>
        <v>0</v>
      </c>
      <c r="D65" s="104">
        <f t="shared" si="4"/>
        <v>0</v>
      </c>
    </row>
    <row r="66" spans="2:4" ht="13.2" customHeight="1" x14ac:dyDescent="0.25">
      <c r="B66" s="59">
        <v>60</v>
      </c>
      <c r="C66" s="101">
        <f t="shared" si="3"/>
        <v>0</v>
      </c>
      <c r="D66" s="102">
        <f t="shared" si="4"/>
        <v>0</v>
      </c>
    </row>
    <row r="67" spans="2:4" ht="13.2" customHeight="1" x14ac:dyDescent="0.25">
      <c r="B67" s="46">
        <v>61</v>
      </c>
      <c r="C67" s="103">
        <f t="shared" si="3"/>
        <v>0</v>
      </c>
      <c r="D67" s="104">
        <f t="shared" si="4"/>
        <v>0</v>
      </c>
    </row>
    <row r="68" spans="2:4" ht="13.2" customHeight="1" x14ac:dyDescent="0.25">
      <c r="B68" s="59">
        <v>62</v>
      </c>
      <c r="C68" s="101">
        <f t="shared" si="3"/>
        <v>0</v>
      </c>
      <c r="D68" s="102">
        <f t="shared" si="4"/>
        <v>0</v>
      </c>
    </row>
    <row r="69" spans="2:4" ht="13.2" customHeight="1" x14ac:dyDescent="0.25">
      <c r="B69" s="46">
        <v>63</v>
      </c>
      <c r="C69" s="103">
        <f t="shared" si="3"/>
        <v>0</v>
      </c>
      <c r="D69" s="104">
        <f t="shared" si="4"/>
        <v>0</v>
      </c>
    </row>
    <row r="70" spans="2:4" ht="13.2" customHeight="1" x14ac:dyDescent="0.25">
      <c r="B70" s="59">
        <v>64</v>
      </c>
      <c r="C70" s="101">
        <f t="shared" si="3"/>
        <v>0</v>
      </c>
      <c r="D70" s="102">
        <f t="shared" si="4"/>
        <v>0</v>
      </c>
    </row>
    <row r="71" spans="2:4" ht="13.2" customHeight="1" x14ac:dyDescent="0.25">
      <c r="B71" s="46">
        <v>65</v>
      </c>
      <c r="C71" s="103">
        <f t="shared" si="3"/>
        <v>0</v>
      </c>
      <c r="D71" s="104">
        <f t="shared" si="4"/>
        <v>0</v>
      </c>
    </row>
    <row r="72" spans="2:4" ht="13.2" customHeight="1" x14ac:dyDescent="0.25">
      <c r="B72" s="59">
        <v>66</v>
      </c>
      <c r="C72" s="101">
        <f t="shared" si="3"/>
        <v>0</v>
      </c>
      <c r="D72" s="102">
        <f t="shared" si="4"/>
        <v>0</v>
      </c>
    </row>
    <row r="73" spans="2:4" ht="13.2" customHeight="1" x14ac:dyDescent="0.25">
      <c r="B73" s="46">
        <v>67</v>
      </c>
      <c r="C73" s="103">
        <f t="shared" si="3"/>
        <v>0</v>
      </c>
      <c r="D73" s="104">
        <f t="shared" si="4"/>
        <v>0</v>
      </c>
    </row>
    <row r="74" spans="2:4" ht="13.2" customHeight="1" x14ac:dyDescent="0.25">
      <c r="B74" s="59">
        <v>68</v>
      </c>
      <c r="C74" s="101">
        <f t="shared" si="3"/>
        <v>0</v>
      </c>
      <c r="D74" s="102">
        <f t="shared" si="4"/>
        <v>0</v>
      </c>
    </row>
    <row r="75" spans="2:4" ht="13.2" customHeight="1" x14ac:dyDescent="0.25">
      <c r="B75" s="46">
        <v>69</v>
      </c>
      <c r="C75" s="103">
        <f t="shared" si="3"/>
        <v>0</v>
      </c>
      <c r="D75" s="104">
        <f t="shared" si="4"/>
        <v>0</v>
      </c>
    </row>
    <row r="76" spans="2:4" ht="13.2" customHeight="1" x14ac:dyDescent="0.25">
      <c r="B76" s="59">
        <v>70</v>
      </c>
      <c r="C76" s="101">
        <f t="shared" si="3"/>
        <v>0</v>
      </c>
      <c r="D76" s="102">
        <f t="shared" si="4"/>
        <v>0</v>
      </c>
    </row>
    <row r="77" spans="2:4" ht="13.2" customHeight="1" x14ac:dyDescent="0.25">
      <c r="B77" s="46">
        <v>71</v>
      </c>
      <c r="C77" s="103">
        <f t="shared" si="3"/>
        <v>0</v>
      </c>
      <c r="D77" s="104">
        <f t="shared" si="4"/>
        <v>0</v>
      </c>
    </row>
    <row r="78" spans="2:4" ht="13.2" customHeight="1" x14ac:dyDescent="0.25">
      <c r="B78" s="59">
        <v>72</v>
      </c>
      <c r="C78" s="101">
        <f t="shared" si="3"/>
        <v>0</v>
      </c>
      <c r="D78" s="102">
        <f t="shared" si="4"/>
        <v>0</v>
      </c>
    </row>
    <row r="79" spans="2:4" ht="13.2" customHeight="1" x14ac:dyDescent="0.25">
      <c r="B79" s="46">
        <v>73</v>
      </c>
      <c r="C79" s="103">
        <f t="shared" si="3"/>
        <v>0</v>
      </c>
      <c r="D79" s="104">
        <f t="shared" si="4"/>
        <v>0</v>
      </c>
    </row>
    <row r="80" spans="2:4" ht="13.2" customHeight="1" x14ac:dyDescent="0.25">
      <c r="B80" s="59">
        <v>74</v>
      </c>
      <c r="C80" s="101">
        <f t="shared" si="3"/>
        <v>0</v>
      </c>
      <c r="D80" s="102">
        <f t="shared" si="4"/>
        <v>0</v>
      </c>
    </row>
    <row r="81" spans="2:24" ht="13.2" customHeight="1" x14ac:dyDescent="0.25">
      <c r="B81" s="46">
        <v>75</v>
      </c>
      <c r="C81" s="103">
        <f t="shared" si="3"/>
        <v>0</v>
      </c>
      <c r="D81" s="104">
        <f t="shared" si="4"/>
        <v>0</v>
      </c>
    </row>
    <row r="82" spans="2:24" ht="13.2" customHeight="1" x14ac:dyDescent="0.25">
      <c r="B82" s="59">
        <v>76</v>
      </c>
      <c r="C82" s="101">
        <f t="shared" si="3"/>
        <v>0</v>
      </c>
      <c r="D82" s="102">
        <f t="shared" si="4"/>
        <v>0</v>
      </c>
    </row>
    <row r="83" spans="2:24" ht="13.2" customHeight="1" x14ac:dyDescent="0.25">
      <c r="B83" s="46">
        <v>77</v>
      </c>
      <c r="C83" s="103">
        <f t="shared" si="3"/>
        <v>0</v>
      </c>
      <c r="D83" s="104">
        <f t="shared" si="4"/>
        <v>0</v>
      </c>
    </row>
    <row r="84" spans="2:24" ht="13.2" customHeight="1" x14ac:dyDescent="0.25">
      <c r="B84" s="59">
        <v>78</v>
      </c>
      <c r="C84" s="101">
        <f t="shared" si="3"/>
        <v>0</v>
      </c>
      <c r="D84" s="102">
        <f t="shared" si="4"/>
        <v>0</v>
      </c>
    </row>
    <row r="85" spans="2:24" ht="13.2" customHeight="1" x14ac:dyDescent="0.25">
      <c r="B85" s="46">
        <v>79</v>
      </c>
      <c r="C85" s="103">
        <f t="shared" si="3"/>
        <v>0</v>
      </c>
      <c r="D85" s="104">
        <f t="shared" si="4"/>
        <v>0</v>
      </c>
    </row>
    <row r="86" spans="2:24" ht="13.2" customHeight="1" x14ac:dyDescent="0.25">
      <c r="B86" s="59">
        <v>80</v>
      </c>
      <c r="C86" s="101">
        <f t="shared" si="3"/>
        <v>0</v>
      </c>
      <c r="D86" s="102">
        <f t="shared" si="4"/>
        <v>0</v>
      </c>
    </row>
    <row r="87" spans="2:24" ht="13.2" customHeight="1" x14ac:dyDescent="0.25">
      <c r="B87" s="46">
        <v>81</v>
      </c>
      <c r="C87" s="103">
        <f t="shared" si="3"/>
        <v>0</v>
      </c>
      <c r="D87" s="104">
        <f t="shared" si="4"/>
        <v>0</v>
      </c>
    </row>
    <row r="88" spans="2:24" ht="13.2" customHeight="1" x14ac:dyDescent="0.25">
      <c r="B88" s="59">
        <v>82</v>
      </c>
      <c r="C88" s="101">
        <f t="shared" ref="C88:C96" si="5">A265*L265</f>
        <v>0</v>
      </c>
      <c r="D88" s="102">
        <f t="shared" ref="D88:D96" si="6">IF(J265&lt;0,0,IF(J265=0,0,IF(J265&gt;0,J265)))</f>
        <v>0</v>
      </c>
    </row>
    <row r="89" spans="2:24" ht="13.2" customHeight="1" x14ac:dyDescent="0.25">
      <c r="B89" s="46">
        <v>83</v>
      </c>
      <c r="C89" s="103">
        <f t="shared" si="5"/>
        <v>0</v>
      </c>
      <c r="D89" s="104">
        <f t="shared" si="6"/>
        <v>0</v>
      </c>
    </row>
    <row r="90" spans="2:24" ht="13.2" customHeight="1" x14ac:dyDescent="0.25">
      <c r="B90" s="59">
        <v>84</v>
      </c>
      <c r="C90" s="101">
        <f t="shared" si="5"/>
        <v>0</v>
      </c>
      <c r="D90" s="102">
        <f t="shared" si="6"/>
        <v>0</v>
      </c>
    </row>
    <row r="91" spans="2:24" ht="13.2" customHeight="1" x14ac:dyDescent="0.25">
      <c r="B91" s="46">
        <v>85</v>
      </c>
      <c r="C91" s="103">
        <f t="shared" si="5"/>
        <v>0</v>
      </c>
      <c r="D91" s="104">
        <f t="shared" si="6"/>
        <v>0</v>
      </c>
    </row>
    <row r="92" spans="2:24" ht="13.2" customHeight="1" x14ac:dyDescent="0.25">
      <c r="B92" s="59">
        <v>86</v>
      </c>
      <c r="C92" s="101">
        <f t="shared" si="5"/>
        <v>0</v>
      </c>
      <c r="D92" s="102">
        <f t="shared" si="6"/>
        <v>0</v>
      </c>
    </row>
    <row r="93" spans="2:24" ht="13.2" customHeight="1" x14ac:dyDescent="0.25">
      <c r="B93" s="46">
        <v>87</v>
      </c>
      <c r="C93" s="103">
        <f t="shared" si="5"/>
        <v>0</v>
      </c>
      <c r="D93" s="104">
        <f t="shared" si="6"/>
        <v>0</v>
      </c>
    </row>
    <row r="94" spans="2:24" ht="13.2" customHeight="1" x14ac:dyDescent="0.25">
      <c r="B94" s="59">
        <v>88</v>
      </c>
      <c r="C94" s="101">
        <f t="shared" si="5"/>
        <v>0</v>
      </c>
      <c r="D94" s="102">
        <f t="shared" si="6"/>
        <v>0</v>
      </c>
    </row>
    <row r="95" spans="2:24" ht="13.2" customHeight="1" x14ac:dyDescent="0.25">
      <c r="B95" s="46">
        <v>89</v>
      </c>
      <c r="C95" s="103">
        <f t="shared" si="5"/>
        <v>0</v>
      </c>
      <c r="D95" s="104">
        <f t="shared" si="6"/>
        <v>0</v>
      </c>
    </row>
    <row r="96" spans="2:24" ht="13.2" customHeight="1" thickBot="1" x14ac:dyDescent="0.3">
      <c r="B96" s="60">
        <v>90</v>
      </c>
      <c r="C96" s="105">
        <f t="shared" si="5"/>
        <v>0</v>
      </c>
      <c r="D96" s="106">
        <f t="shared" si="6"/>
        <v>0</v>
      </c>
      <c r="O96" s="34"/>
      <c r="Q96" s="34"/>
      <c r="X96" s="34"/>
    </row>
    <row r="97" spans="2:4" ht="13.2" customHeight="1" x14ac:dyDescent="0.25">
      <c r="B97" s="28"/>
    </row>
    <row r="98" spans="2:4" ht="13.2" customHeight="1" x14ac:dyDescent="0.25">
      <c r="B98" s="28"/>
      <c r="D98" s="30"/>
    </row>
    <row r="99" spans="2:4" ht="13.2" customHeight="1" x14ac:dyDescent="0.25">
      <c r="B99" s="28"/>
    </row>
    <row r="100" spans="2:4" ht="13.2" customHeight="1" x14ac:dyDescent="0.25">
      <c r="B100" s="28"/>
    </row>
    <row r="101" spans="2:4" ht="13.2" customHeight="1" x14ac:dyDescent="0.25">
      <c r="B101" s="28"/>
    </row>
    <row r="102" spans="2:4" ht="13.2" customHeight="1" x14ac:dyDescent="0.25">
      <c r="B102" s="28"/>
    </row>
    <row r="103" spans="2:4" ht="13.2" customHeight="1" x14ac:dyDescent="0.25">
      <c r="B103" s="28"/>
    </row>
    <row r="104" spans="2:4" ht="13.2" customHeight="1" x14ac:dyDescent="0.25">
      <c r="B104" s="28"/>
    </row>
    <row r="105" spans="2:4" ht="13.2" customHeight="1" x14ac:dyDescent="0.25">
      <c r="B105" s="28"/>
    </row>
    <row r="130" spans="2:8" x14ac:dyDescent="0.25">
      <c r="B130" s="28"/>
      <c r="D130" s="2"/>
      <c r="H130" s="34"/>
    </row>
    <row r="131" spans="2:8" x14ac:dyDescent="0.25">
      <c r="B131" s="28"/>
      <c r="D131" s="2"/>
      <c r="H131" s="34"/>
    </row>
    <row r="132" spans="2:8" x14ac:dyDescent="0.25">
      <c r="B132" s="28"/>
      <c r="D132" s="2"/>
      <c r="H132" s="34"/>
    </row>
    <row r="133" spans="2:8" x14ac:dyDescent="0.25">
      <c r="B133" s="28"/>
      <c r="D133" s="2"/>
      <c r="H133" s="34"/>
    </row>
    <row r="134" spans="2:8" x14ac:dyDescent="0.25">
      <c r="B134" s="28"/>
      <c r="D134" s="2"/>
      <c r="H134" s="34"/>
    </row>
    <row r="135" spans="2:8" x14ac:dyDescent="0.25">
      <c r="B135" s="28"/>
      <c r="D135" s="2"/>
      <c r="H135" s="34"/>
    </row>
    <row r="136" spans="2:8" x14ac:dyDescent="0.25">
      <c r="B136" s="28"/>
      <c r="D136" s="2"/>
      <c r="H136" s="34"/>
    </row>
    <row r="137" spans="2:8" x14ac:dyDescent="0.25">
      <c r="B137" s="28"/>
      <c r="D137" s="2"/>
      <c r="H137" s="34"/>
    </row>
    <row r="138" spans="2:8" x14ac:dyDescent="0.25">
      <c r="B138" s="28"/>
      <c r="D138" s="2"/>
      <c r="H138" s="34"/>
    </row>
    <row r="139" spans="2:8" x14ac:dyDescent="0.25">
      <c r="B139" s="28"/>
      <c r="D139" s="2"/>
      <c r="H139" s="34"/>
    </row>
    <row r="140" spans="2:8" x14ac:dyDescent="0.25">
      <c r="B140" s="28"/>
      <c r="D140" s="2"/>
      <c r="H140" s="34"/>
    </row>
    <row r="141" spans="2:8" x14ac:dyDescent="0.25">
      <c r="B141" s="28"/>
      <c r="D141" s="2"/>
      <c r="H141" s="34"/>
    </row>
    <row r="142" spans="2:8" x14ac:dyDescent="0.25">
      <c r="B142" s="28"/>
      <c r="D142" s="2"/>
      <c r="H142" s="34"/>
    </row>
    <row r="143" spans="2:8" x14ac:dyDescent="0.25">
      <c r="B143" s="28"/>
      <c r="D143" s="2"/>
      <c r="H143" s="34"/>
    </row>
    <row r="144" spans="2:8" x14ac:dyDescent="0.25">
      <c r="B144" s="28"/>
      <c r="D144" s="2"/>
      <c r="H144" s="34"/>
    </row>
    <row r="145" spans="2:8" x14ac:dyDescent="0.25">
      <c r="B145" s="28"/>
      <c r="D145" s="2"/>
      <c r="H145" s="34"/>
    </row>
    <row r="146" spans="2:8" x14ac:dyDescent="0.25">
      <c r="B146" s="28"/>
      <c r="D146" s="2"/>
      <c r="H146" s="34"/>
    </row>
    <row r="147" spans="2:8" x14ac:dyDescent="0.25">
      <c r="B147" s="28"/>
      <c r="D147" s="2"/>
      <c r="H147" s="34"/>
    </row>
    <row r="148" spans="2:8" x14ac:dyDescent="0.25">
      <c r="B148" s="28"/>
      <c r="D148" s="2"/>
      <c r="H148" s="34"/>
    </row>
    <row r="149" spans="2:8" x14ac:dyDescent="0.25">
      <c r="B149" s="28"/>
      <c r="D149" s="2"/>
      <c r="H149" s="34"/>
    </row>
    <row r="150" spans="2:8" x14ac:dyDescent="0.25">
      <c r="B150" s="28"/>
      <c r="D150" s="2"/>
      <c r="H150" s="34"/>
    </row>
    <row r="151" spans="2:8" x14ac:dyDescent="0.25">
      <c r="B151" s="28"/>
      <c r="D151" s="2"/>
      <c r="H151" s="34"/>
    </row>
    <row r="152" spans="2:8" x14ac:dyDescent="0.25">
      <c r="B152" s="28"/>
      <c r="D152" s="2"/>
      <c r="H152" s="34"/>
    </row>
    <row r="153" spans="2:8" x14ac:dyDescent="0.25">
      <c r="B153" s="28"/>
      <c r="D153" s="2"/>
      <c r="H153" s="34"/>
    </row>
    <row r="154" spans="2:8" x14ac:dyDescent="0.25">
      <c r="B154" s="28"/>
      <c r="D154" s="2"/>
      <c r="H154" s="34"/>
    </row>
    <row r="155" spans="2:8" x14ac:dyDescent="0.25">
      <c r="B155" s="28"/>
      <c r="D155" s="2"/>
      <c r="H155" s="34"/>
    </row>
    <row r="156" spans="2:8" x14ac:dyDescent="0.25">
      <c r="B156" s="28"/>
      <c r="D156" s="2"/>
      <c r="H156" s="34"/>
    </row>
    <row r="157" spans="2:8" x14ac:dyDescent="0.25">
      <c r="B157" s="28"/>
      <c r="D157" s="2"/>
      <c r="H157" s="34"/>
    </row>
    <row r="158" spans="2:8" x14ac:dyDescent="0.25">
      <c r="B158" s="28"/>
      <c r="D158" s="2"/>
      <c r="H158" s="34"/>
    </row>
    <row r="159" spans="2:8" x14ac:dyDescent="0.25">
      <c r="B159" s="28"/>
      <c r="D159" s="2"/>
      <c r="H159" s="34"/>
    </row>
    <row r="160" spans="2:8" x14ac:dyDescent="0.25">
      <c r="B160" s="28"/>
      <c r="D160" s="2"/>
      <c r="H160" s="34"/>
    </row>
    <row r="161" spans="2:8" x14ac:dyDescent="0.25">
      <c r="B161" s="28"/>
      <c r="D161" s="2"/>
      <c r="H161" s="34"/>
    </row>
    <row r="162" spans="2:8" x14ac:dyDescent="0.25">
      <c r="B162" s="28"/>
      <c r="D162" s="2"/>
      <c r="H162" s="34"/>
    </row>
    <row r="163" spans="2:8" x14ac:dyDescent="0.25">
      <c r="B163" s="28"/>
      <c r="D163" s="2"/>
      <c r="H163" s="34"/>
    </row>
    <row r="164" spans="2:8" x14ac:dyDescent="0.25">
      <c r="B164" s="28"/>
      <c r="D164" s="2"/>
      <c r="H164" s="34"/>
    </row>
    <row r="165" spans="2:8" x14ac:dyDescent="0.25">
      <c r="B165" s="28"/>
      <c r="D165" s="2"/>
      <c r="H165" s="34"/>
    </row>
    <row r="166" spans="2:8" x14ac:dyDescent="0.25">
      <c r="B166" s="28"/>
      <c r="D166" s="2"/>
      <c r="H166" s="34"/>
    </row>
    <row r="167" spans="2:8" x14ac:dyDescent="0.25">
      <c r="B167" s="28"/>
      <c r="D167" s="2"/>
      <c r="H167" s="34"/>
    </row>
    <row r="168" spans="2:8" x14ac:dyDescent="0.25">
      <c r="B168" s="28"/>
      <c r="D168" s="2"/>
      <c r="H168" s="34"/>
    </row>
    <row r="169" spans="2:8" x14ac:dyDescent="0.25">
      <c r="B169" s="28"/>
      <c r="D169" s="2"/>
      <c r="H169" s="34"/>
    </row>
    <row r="170" spans="2:8" x14ac:dyDescent="0.25">
      <c r="B170" s="28"/>
      <c r="D170" s="2"/>
      <c r="H170" s="34"/>
    </row>
    <row r="171" spans="2:8" x14ac:dyDescent="0.25">
      <c r="B171" s="28"/>
      <c r="D171" s="2"/>
      <c r="H171" s="34"/>
    </row>
    <row r="172" spans="2:8" x14ac:dyDescent="0.25">
      <c r="B172" s="28"/>
      <c r="D172" s="2"/>
      <c r="H172" s="34"/>
    </row>
    <row r="173" spans="2:8" x14ac:dyDescent="0.25">
      <c r="B173" s="28"/>
      <c r="D173" s="2"/>
      <c r="H173" s="34"/>
    </row>
    <row r="174" spans="2:8" x14ac:dyDescent="0.25">
      <c r="B174" s="28"/>
      <c r="D174" s="2"/>
      <c r="H174" s="34"/>
    </row>
    <row r="175" spans="2:8" x14ac:dyDescent="0.25">
      <c r="B175" s="28"/>
      <c r="D175" s="2"/>
      <c r="H175" s="34"/>
    </row>
    <row r="176" spans="2:8" x14ac:dyDescent="0.25">
      <c r="B176" s="28"/>
      <c r="D176" s="2"/>
      <c r="H176" s="34"/>
    </row>
    <row r="177" spans="2:8" x14ac:dyDescent="0.25">
      <c r="B177" s="28"/>
      <c r="D177" s="2"/>
      <c r="H177" s="34"/>
    </row>
    <row r="178" spans="2:8" x14ac:dyDescent="0.25">
      <c r="B178" s="28"/>
      <c r="D178" s="2"/>
      <c r="H178" s="34"/>
    </row>
    <row r="179" spans="2:8" x14ac:dyDescent="0.25">
      <c r="B179" s="28"/>
      <c r="D179" s="2"/>
      <c r="H179" s="34"/>
    </row>
    <row r="180" spans="2:8" x14ac:dyDescent="0.25">
      <c r="B180" s="28"/>
      <c r="D180" s="2"/>
      <c r="H180" s="34"/>
    </row>
    <row r="181" spans="2:8" x14ac:dyDescent="0.25">
      <c r="B181" s="28"/>
      <c r="D181" s="2"/>
      <c r="H181" s="34"/>
    </row>
    <row r="182" spans="2:8" x14ac:dyDescent="0.25">
      <c r="B182" s="28"/>
      <c r="D182" s="2"/>
      <c r="H182" s="34"/>
    </row>
    <row r="183" spans="2:8" x14ac:dyDescent="0.25">
      <c r="B183" s="28"/>
      <c r="D183" s="2"/>
      <c r="H183" s="34"/>
    </row>
    <row r="184" spans="2:8" x14ac:dyDescent="0.25">
      <c r="B184" s="28"/>
      <c r="D184" s="2"/>
      <c r="H184" s="34"/>
    </row>
    <row r="185" spans="2:8" x14ac:dyDescent="0.25">
      <c r="B185" s="28"/>
      <c r="D185" s="2"/>
      <c r="H185" s="34"/>
    </row>
    <row r="186" spans="2:8" x14ac:dyDescent="0.25">
      <c r="B186" s="28"/>
      <c r="D186" s="2"/>
      <c r="H186" s="34"/>
    </row>
    <row r="187" spans="2:8" x14ac:dyDescent="0.25">
      <c r="B187" s="28"/>
      <c r="D187" s="2"/>
      <c r="H187" s="34"/>
    </row>
    <row r="188" spans="2:8" x14ac:dyDescent="0.25">
      <c r="B188" s="28"/>
      <c r="D188" s="2"/>
      <c r="H188" s="34"/>
    </row>
    <row r="189" spans="2:8" x14ac:dyDescent="0.25">
      <c r="B189" s="28"/>
      <c r="D189" s="2"/>
      <c r="H189" s="34"/>
    </row>
    <row r="190" spans="2:8" x14ac:dyDescent="0.25">
      <c r="B190" s="28"/>
      <c r="D190" s="2"/>
      <c r="H190" s="34"/>
    </row>
    <row r="191" spans="2:8" x14ac:dyDescent="0.25">
      <c r="B191" s="28"/>
      <c r="D191" s="2"/>
      <c r="H191" s="34"/>
    </row>
    <row r="192" spans="2:8" x14ac:dyDescent="0.25">
      <c r="B192" s="28"/>
      <c r="D192" s="2"/>
      <c r="H192" s="34"/>
    </row>
    <row r="193" spans="1:15" x14ac:dyDescent="0.25">
      <c r="B193" s="28"/>
      <c r="D193" s="2"/>
      <c r="H193" s="34"/>
    </row>
    <row r="194" spans="1:15" x14ac:dyDescent="0.25">
      <c r="B194" s="28"/>
      <c r="D194" s="2"/>
      <c r="H194" s="34"/>
    </row>
    <row r="195" spans="1:15" x14ac:dyDescent="0.25">
      <c r="B195" s="28"/>
      <c r="D195" s="2"/>
      <c r="H195" s="34"/>
    </row>
    <row r="196" spans="1:15" x14ac:dyDescent="0.25">
      <c r="B196" s="28"/>
      <c r="D196" s="2"/>
      <c r="H196" s="34"/>
    </row>
    <row r="197" spans="1:15" x14ac:dyDescent="0.25">
      <c r="B197" s="28"/>
      <c r="D197" s="2"/>
      <c r="H197" s="34"/>
    </row>
    <row r="198" spans="1:15" x14ac:dyDescent="0.25">
      <c r="B198" s="28"/>
      <c r="D198" s="2"/>
      <c r="H198" s="34"/>
    </row>
    <row r="199" spans="1:15" ht="13.8" thickBot="1" x14ac:dyDescent="0.3">
      <c r="B199" s="28"/>
      <c r="D199" s="2"/>
      <c r="H199" s="34"/>
    </row>
    <row r="200" spans="1:15" x14ac:dyDescent="0.25">
      <c r="A200" s="172"/>
      <c r="B200" s="173"/>
      <c r="C200" s="173"/>
      <c r="D200" s="173"/>
      <c r="E200" s="173"/>
      <c r="F200" s="173"/>
      <c r="G200" s="173"/>
      <c r="H200" s="173"/>
      <c r="I200" s="173" t="s">
        <v>19</v>
      </c>
      <c r="J200" s="173"/>
      <c r="K200" s="174"/>
      <c r="L200" s="173"/>
      <c r="M200" s="173"/>
      <c r="N200" s="173"/>
      <c r="O200" s="175" t="s">
        <v>18</v>
      </c>
    </row>
    <row r="201" spans="1:15" x14ac:dyDescent="0.25">
      <c r="A201" s="176">
        <f>E5</f>
        <v>0</v>
      </c>
      <c r="B201" s="177">
        <f>E18</f>
        <v>0</v>
      </c>
      <c r="C201" s="178"/>
      <c r="D201" s="179">
        <f>1+E17</f>
        <v>1</v>
      </c>
      <c r="E201" s="178">
        <f>IF(E10=B24,1,IF(E10&gt;B24,0,IF(E11=B24,1,IF(E11&gt;B24,1,IF(E11&lt;B24,0)))))</f>
        <v>0</v>
      </c>
      <c r="F201" s="178">
        <v>18</v>
      </c>
      <c r="G201" s="178">
        <f>B24-E10</f>
        <v>18</v>
      </c>
      <c r="H201" s="180">
        <f t="shared" ref="H201:H232" si="7">O201*D201^G201</f>
        <v>0</v>
      </c>
      <c r="I201" s="181">
        <v>0</v>
      </c>
      <c r="J201" s="180">
        <f>IF(E11=B24,I201,IF(E11&lt;B24,J200-C24,IF(E11&gt;B24,I201)))</f>
        <v>0</v>
      </c>
      <c r="K201" s="180">
        <f>IF(H201=0,0,SUM(H201))</f>
        <v>0</v>
      </c>
      <c r="L201" s="178">
        <f>IF(E11=B24,0,IF(E11&lt;B24,1,IF(E11&gt;B24,0)))</f>
        <v>1</v>
      </c>
      <c r="M201" s="177">
        <f t="shared" ref="M201:M232" si="8">A201</f>
        <v>0</v>
      </c>
      <c r="N201" s="181"/>
      <c r="O201" s="182">
        <f t="shared" ref="O201:O232" si="9">B201*E201</f>
        <v>0</v>
      </c>
    </row>
    <row r="202" spans="1:15" x14ac:dyDescent="0.25">
      <c r="A202" s="176">
        <f>A201</f>
        <v>0</v>
      </c>
      <c r="B202" s="177">
        <f>B201</f>
        <v>0</v>
      </c>
      <c r="C202" s="178"/>
      <c r="D202" s="179">
        <f>D201</f>
        <v>1</v>
      </c>
      <c r="E202" s="178">
        <f>IF(E10=B25,1,IF(E10&gt;B25,0,IF(E11=B25,1,IF(E11&gt;B25,1,IF(E11&lt;B25,0)))))</f>
        <v>0</v>
      </c>
      <c r="F202" s="178">
        <v>19</v>
      </c>
      <c r="G202" s="178">
        <f>B25-E10</f>
        <v>19</v>
      </c>
      <c r="H202" s="180">
        <f t="shared" si="7"/>
        <v>0</v>
      </c>
      <c r="I202" s="181">
        <f>I201*D202+O201</f>
        <v>0</v>
      </c>
      <c r="J202" s="180">
        <f>IF(E11=B25,I202,IF(E11&lt;B25,J201-C25,IF(E11&gt;B25,I202)))</f>
        <v>0</v>
      </c>
      <c r="K202" s="180">
        <f>IF(H202=0,0,SUM(H201:H202))</f>
        <v>0</v>
      </c>
      <c r="L202" s="178">
        <f>IF(E11=B25,0,IF(E11&lt;B25,1,IF(E11&gt;B25,0)))</f>
        <v>1</v>
      </c>
      <c r="M202" s="177">
        <f t="shared" si="8"/>
        <v>0</v>
      </c>
      <c r="N202" s="181"/>
      <c r="O202" s="182">
        <f t="shared" si="9"/>
        <v>0</v>
      </c>
    </row>
    <row r="203" spans="1:15" x14ac:dyDescent="0.25">
      <c r="A203" s="176">
        <f t="shared" ref="A203:A266" si="10">A202</f>
        <v>0</v>
      </c>
      <c r="B203" s="177">
        <f t="shared" ref="B203:B266" si="11">B202</f>
        <v>0</v>
      </c>
      <c r="C203" s="178"/>
      <c r="D203" s="179">
        <f t="shared" ref="D203:D266" si="12">D202</f>
        <v>1</v>
      </c>
      <c r="E203" s="178">
        <f>IF(E10=B26,1,IF(E10&gt;B26,0,IF(E11=B26,1,IF(E11&gt;B26,1,IF(E11&lt;B26,0)))))</f>
        <v>0</v>
      </c>
      <c r="F203" s="178">
        <v>20</v>
      </c>
      <c r="G203" s="178">
        <f>B26-E10</f>
        <v>20</v>
      </c>
      <c r="H203" s="180">
        <f t="shared" si="7"/>
        <v>0</v>
      </c>
      <c r="I203" s="181">
        <f t="shared" ref="I203:I217" si="13">I202*D203+O203</f>
        <v>0</v>
      </c>
      <c r="J203" s="180">
        <f>IF(E11=B26,I203,IF(E11&lt;B26,J202-C26,IF(E11&gt;B26,I203)))</f>
        <v>0</v>
      </c>
      <c r="K203" s="180">
        <f>IF(H203=0,0,SUM(H201:H203))</f>
        <v>0</v>
      </c>
      <c r="L203" s="178">
        <f>IF(E11=B26,0,IF(E11&lt;B26,1,IF(E11&gt;B26,0)))</f>
        <v>1</v>
      </c>
      <c r="M203" s="177">
        <f t="shared" si="8"/>
        <v>0</v>
      </c>
      <c r="N203" s="181"/>
      <c r="O203" s="182">
        <f t="shared" si="9"/>
        <v>0</v>
      </c>
    </row>
    <row r="204" spans="1:15" x14ac:dyDescent="0.25">
      <c r="A204" s="176">
        <f t="shared" si="10"/>
        <v>0</v>
      </c>
      <c r="B204" s="177">
        <f t="shared" si="11"/>
        <v>0</v>
      </c>
      <c r="C204" s="178"/>
      <c r="D204" s="179">
        <f t="shared" si="12"/>
        <v>1</v>
      </c>
      <c r="E204" s="178">
        <f>IF(E10=B27,1,IF(E10&gt;B27,0,IF(E11=B27,1,IF(E11&gt;B27,1,IF(E11&lt;B27,0)))))</f>
        <v>0</v>
      </c>
      <c r="F204" s="178">
        <v>21</v>
      </c>
      <c r="G204" s="178">
        <f>B27-E10</f>
        <v>21</v>
      </c>
      <c r="H204" s="180">
        <f t="shared" si="7"/>
        <v>0</v>
      </c>
      <c r="I204" s="181">
        <f t="shared" si="13"/>
        <v>0</v>
      </c>
      <c r="J204" s="180">
        <f>IF(E11=B27,I204,IF(E11&lt;B27,J203-C27,IF(E11&gt;B27,I204)))</f>
        <v>0</v>
      </c>
      <c r="K204" s="180">
        <f>IF(H204=0,0,SUM(H201:H204))</f>
        <v>0</v>
      </c>
      <c r="L204" s="178">
        <f>IF(E11=B27,0,IF(E11&lt;B27,1,IF(E11&gt;B27,0)))</f>
        <v>1</v>
      </c>
      <c r="M204" s="177">
        <f t="shared" si="8"/>
        <v>0</v>
      </c>
      <c r="N204" s="181"/>
      <c r="O204" s="182">
        <f t="shared" si="9"/>
        <v>0</v>
      </c>
    </row>
    <row r="205" spans="1:15" x14ac:dyDescent="0.25">
      <c r="A205" s="176">
        <f t="shared" si="10"/>
        <v>0</v>
      </c>
      <c r="B205" s="177">
        <f t="shared" si="11"/>
        <v>0</v>
      </c>
      <c r="C205" s="183"/>
      <c r="D205" s="179">
        <f t="shared" si="12"/>
        <v>1</v>
      </c>
      <c r="E205" s="178">
        <f>IF(E10=B28,1,IF(E10&gt;B28,0,IF(E11=B28,1,IF(E11&gt;B28,1,IF(E11&lt;B28,0)))))</f>
        <v>0</v>
      </c>
      <c r="F205" s="178">
        <v>22</v>
      </c>
      <c r="G205" s="178">
        <f>B28-E10</f>
        <v>22</v>
      </c>
      <c r="H205" s="180">
        <f t="shared" si="7"/>
        <v>0</v>
      </c>
      <c r="I205" s="181">
        <f t="shared" si="13"/>
        <v>0</v>
      </c>
      <c r="J205" s="180">
        <f>IF(E11=B28,I205,IF(E11&lt;B28,J204-C28,IF(E11&gt;B28,I205)))</f>
        <v>0</v>
      </c>
      <c r="K205" s="180">
        <f>IF(H205=0,0,SUM(H201:H205))</f>
        <v>0</v>
      </c>
      <c r="L205" s="178">
        <f>IF(E11=B28,0,IF(E11&lt;B28,1,IF(E11&gt;B28,0)))</f>
        <v>1</v>
      </c>
      <c r="M205" s="177">
        <f t="shared" si="8"/>
        <v>0</v>
      </c>
      <c r="N205" s="181"/>
      <c r="O205" s="182">
        <f t="shared" si="9"/>
        <v>0</v>
      </c>
    </row>
    <row r="206" spans="1:15" x14ac:dyDescent="0.25">
      <c r="A206" s="176">
        <f t="shared" si="10"/>
        <v>0</v>
      </c>
      <c r="B206" s="177">
        <f t="shared" si="11"/>
        <v>0</v>
      </c>
      <c r="C206" s="178"/>
      <c r="D206" s="179">
        <f t="shared" si="12"/>
        <v>1</v>
      </c>
      <c r="E206" s="178">
        <f>IF(E10=B29,1,IF(E10&gt;B29,0,IF(E11=B29,1,IF(E11&gt;B29,1,IF(E11&lt;B29,0)))))</f>
        <v>0</v>
      </c>
      <c r="F206" s="178">
        <v>23</v>
      </c>
      <c r="G206" s="178">
        <f>B29-E10</f>
        <v>23</v>
      </c>
      <c r="H206" s="180">
        <f t="shared" si="7"/>
        <v>0</v>
      </c>
      <c r="I206" s="181">
        <f t="shared" si="13"/>
        <v>0</v>
      </c>
      <c r="J206" s="180">
        <f>IF(E11=B29,I206,IF(E11&lt;B29,J205-C29,IF(E11&gt;B29,I206)))</f>
        <v>0</v>
      </c>
      <c r="K206" s="180">
        <f>IF(H206=0,0,SUM(H201:H206))</f>
        <v>0</v>
      </c>
      <c r="L206" s="178">
        <f>IF(E11=B29,0,IF(E11&lt;B29,1,IF(E11&gt;B29,0)))</f>
        <v>1</v>
      </c>
      <c r="M206" s="177">
        <f t="shared" si="8"/>
        <v>0</v>
      </c>
      <c r="N206" s="181"/>
      <c r="O206" s="182">
        <f t="shared" si="9"/>
        <v>0</v>
      </c>
    </row>
    <row r="207" spans="1:15" x14ac:dyDescent="0.25">
      <c r="A207" s="176">
        <f t="shared" si="10"/>
        <v>0</v>
      </c>
      <c r="B207" s="177">
        <f t="shared" si="11"/>
        <v>0</v>
      </c>
      <c r="C207" s="178"/>
      <c r="D207" s="179">
        <f t="shared" si="12"/>
        <v>1</v>
      </c>
      <c r="E207" s="178">
        <f>IF(E10=B30,1,IF(E10&gt;B30,0,IF(E11=B30,1,IF(E11&gt;B30,1,IF(E11&lt;B30,0)))))</f>
        <v>0</v>
      </c>
      <c r="F207" s="178">
        <v>24</v>
      </c>
      <c r="G207" s="178">
        <f>B30-E10</f>
        <v>24</v>
      </c>
      <c r="H207" s="180">
        <f t="shared" si="7"/>
        <v>0</v>
      </c>
      <c r="I207" s="181">
        <f t="shared" si="13"/>
        <v>0</v>
      </c>
      <c r="J207" s="180">
        <f>IF(E11=B30,I207,IF(E11&lt;B30,J206-C30,IF(E11&gt;B30,I207)))</f>
        <v>0</v>
      </c>
      <c r="K207" s="180">
        <f>IF(H207=0,0,SUM(H201:H207))</f>
        <v>0</v>
      </c>
      <c r="L207" s="178">
        <f>IF(E11=B30,0,IF(E11&lt;B30,1,IF(E11&gt;B30,0)))</f>
        <v>1</v>
      </c>
      <c r="M207" s="177">
        <f t="shared" si="8"/>
        <v>0</v>
      </c>
      <c r="N207" s="181"/>
      <c r="O207" s="182">
        <f t="shared" si="9"/>
        <v>0</v>
      </c>
    </row>
    <row r="208" spans="1:15" x14ac:dyDescent="0.25">
      <c r="A208" s="176">
        <f t="shared" si="10"/>
        <v>0</v>
      </c>
      <c r="B208" s="177">
        <f t="shared" si="11"/>
        <v>0</v>
      </c>
      <c r="C208" s="178"/>
      <c r="D208" s="179">
        <f t="shared" si="12"/>
        <v>1</v>
      </c>
      <c r="E208" s="178">
        <f>IF(E10=B31,1,IF(E10&gt;B31,0,IF(E11=B31,1,IF(E11&gt;B31,1,IF(E11&lt;B31,0)))))</f>
        <v>0</v>
      </c>
      <c r="F208" s="178">
        <v>25</v>
      </c>
      <c r="G208" s="178">
        <f>B31-E10</f>
        <v>25</v>
      </c>
      <c r="H208" s="180">
        <f t="shared" si="7"/>
        <v>0</v>
      </c>
      <c r="I208" s="181">
        <f t="shared" si="13"/>
        <v>0</v>
      </c>
      <c r="J208" s="180">
        <f>IF(E11=B31,I208,IF(E11&lt;B31,J207-C31,IF(E11&gt;B31,I208)))</f>
        <v>0</v>
      </c>
      <c r="K208" s="180">
        <f>IF(H208=0,0,SUM(H201:H208))</f>
        <v>0</v>
      </c>
      <c r="L208" s="178">
        <f>IF(E11=B31,0,IF(E11&lt;B31,1,IF(E11&gt;B31,0)))</f>
        <v>1</v>
      </c>
      <c r="M208" s="177">
        <f t="shared" si="8"/>
        <v>0</v>
      </c>
      <c r="N208" s="181"/>
      <c r="O208" s="182">
        <f t="shared" si="9"/>
        <v>0</v>
      </c>
    </row>
    <row r="209" spans="1:17" x14ac:dyDescent="0.25">
      <c r="A209" s="176">
        <f t="shared" si="10"/>
        <v>0</v>
      </c>
      <c r="B209" s="177">
        <f t="shared" si="11"/>
        <v>0</v>
      </c>
      <c r="C209" s="178"/>
      <c r="D209" s="179">
        <f t="shared" si="12"/>
        <v>1</v>
      </c>
      <c r="E209" s="178">
        <f>IF(E10=B32,1,IF(E10&gt;B32,0,IF(E11=B32,1,IF(E11&gt;B32,1,IF(E11&lt;B32,0)))))</f>
        <v>0</v>
      </c>
      <c r="F209" s="178">
        <v>26</v>
      </c>
      <c r="G209" s="178">
        <f>B32-E10</f>
        <v>26</v>
      </c>
      <c r="H209" s="180">
        <f t="shared" si="7"/>
        <v>0</v>
      </c>
      <c r="I209" s="181">
        <f t="shared" si="13"/>
        <v>0</v>
      </c>
      <c r="J209" s="180">
        <f>IF(E11=B32,I209,IF(E11&lt;B32,J208-C32,IF(E11&gt;B32,I209)))</f>
        <v>0</v>
      </c>
      <c r="K209" s="180">
        <f>IF(H209=0,0,SUM(H201:H209))</f>
        <v>0</v>
      </c>
      <c r="L209" s="178">
        <f>IF(E11=B32,0,IF(E11&lt;B32,1,IF(E11&gt;B32,0)))</f>
        <v>1</v>
      </c>
      <c r="M209" s="177">
        <f t="shared" si="8"/>
        <v>0</v>
      </c>
      <c r="N209" s="181"/>
      <c r="O209" s="182">
        <f t="shared" si="9"/>
        <v>0</v>
      </c>
    </row>
    <row r="210" spans="1:17" x14ac:dyDescent="0.25">
      <c r="A210" s="176">
        <f t="shared" si="10"/>
        <v>0</v>
      </c>
      <c r="B210" s="177">
        <f t="shared" si="11"/>
        <v>0</v>
      </c>
      <c r="C210" s="178"/>
      <c r="D210" s="179">
        <f t="shared" si="12"/>
        <v>1</v>
      </c>
      <c r="E210" s="178">
        <f>IF(E10=B33,1,IF(E10&gt;B33,0,IF(E11=B33,1,IF(E11&gt;B33,1,IF(E11&lt;B33,0)))))</f>
        <v>0</v>
      </c>
      <c r="F210" s="178">
        <v>27</v>
      </c>
      <c r="G210" s="178">
        <f>B33-E10</f>
        <v>27</v>
      </c>
      <c r="H210" s="180">
        <f t="shared" si="7"/>
        <v>0</v>
      </c>
      <c r="I210" s="181">
        <f t="shared" si="13"/>
        <v>0</v>
      </c>
      <c r="J210" s="180">
        <f>IF(E11=B33,I210,IF(E11&lt;B33,J209-C33,IF(E11&gt;B33,I210)))</f>
        <v>0</v>
      </c>
      <c r="K210" s="180">
        <f>IF(H210=0,0,SUM(H201:H210))</f>
        <v>0</v>
      </c>
      <c r="L210" s="178">
        <f>IF(E11=B33,0,IF(E11&lt;B33,1,IF(E11&gt;B33,0)))</f>
        <v>1</v>
      </c>
      <c r="M210" s="177">
        <f t="shared" si="8"/>
        <v>0</v>
      </c>
      <c r="N210" s="181"/>
      <c r="O210" s="182">
        <f t="shared" si="9"/>
        <v>0</v>
      </c>
    </row>
    <row r="211" spans="1:17" x14ac:dyDescent="0.25">
      <c r="A211" s="176">
        <f t="shared" si="10"/>
        <v>0</v>
      </c>
      <c r="B211" s="177">
        <f t="shared" si="11"/>
        <v>0</v>
      </c>
      <c r="C211" s="178"/>
      <c r="D211" s="179">
        <f t="shared" si="12"/>
        <v>1</v>
      </c>
      <c r="E211" s="178">
        <f>IF(E10=B34,1,IF(E10&gt;B34,0,IF(E11=B34,1,IF(E11&gt;B34,1,IF(E11&lt;B34,0)))))</f>
        <v>0</v>
      </c>
      <c r="F211" s="178">
        <v>28</v>
      </c>
      <c r="G211" s="178">
        <f>B34-E10</f>
        <v>28</v>
      </c>
      <c r="H211" s="180">
        <f t="shared" si="7"/>
        <v>0</v>
      </c>
      <c r="I211" s="181">
        <f t="shared" si="13"/>
        <v>0</v>
      </c>
      <c r="J211" s="180">
        <f>IF(E11=B34,I211,IF(E11&lt;B34,J210-C34,IF(E11&gt;B34,I211)))</f>
        <v>0</v>
      </c>
      <c r="K211" s="180">
        <f>IF(H211=0,0,SUM(H201:H211))</f>
        <v>0</v>
      </c>
      <c r="L211" s="178">
        <f>IF(E11=B34,0,IF(E11&lt;B34,1,IF(E11&gt;B34,0)))</f>
        <v>1</v>
      </c>
      <c r="M211" s="177">
        <f t="shared" si="8"/>
        <v>0</v>
      </c>
      <c r="N211" s="181"/>
      <c r="O211" s="182">
        <f t="shared" si="9"/>
        <v>0</v>
      </c>
    </row>
    <row r="212" spans="1:17" x14ac:dyDescent="0.25">
      <c r="A212" s="176">
        <f t="shared" si="10"/>
        <v>0</v>
      </c>
      <c r="B212" s="177">
        <f t="shared" si="11"/>
        <v>0</v>
      </c>
      <c r="C212" s="178"/>
      <c r="D212" s="179">
        <f t="shared" si="12"/>
        <v>1</v>
      </c>
      <c r="E212" s="178">
        <f>IF(E10=B35,1,IF(E10&gt;B35,0,IF(E11=B35,1,IF(E11&gt;B35,1,IF(E11&lt;B35,0)))))</f>
        <v>0</v>
      </c>
      <c r="F212" s="178">
        <v>29</v>
      </c>
      <c r="G212" s="178">
        <f>B35-E10</f>
        <v>29</v>
      </c>
      <c r="H212" s="180">
        <f t="shared" si="7"/>
        <v>0</v>
      </c>
      <c r="I212" s="181">
        <f t="shared" si="13"/>
        <v>0</v>
      </c>
      <c r="J212" s="180">
        <f>IF(E11=B35,I212,IF(E11&lt;B35,J211-C35,IF(E11&gt;B35,I212)))</f>
        <v>0</v>
      </c>
      <c r="K212" s="180">
        <f>IF(H212=0,0,SUM(H201:H212))</f>
        <v>0</v>
      </c>
      <c r="L212" s="178">
        <f>IF(E11=B35,0,IF(E11&lt;B35,1,IF(E11&gt;B35,0)))</f>
        <v>1</v>
      </c>
      <c r="M212" s="177">
        <f t="shared" si="8"/>
        <v>0</v>
      </c>
      <c r="N212" s="181"/>
      <c r="O212" s="182">
        <f t="shared" si="9"/>
        <v>0</v>
      </c>
    </row>
    <row r="213" spans="1:17" x14ac:dyDescent="0.25">
      <c r="A213" s="176">
        <f t="shared" si="10"/>
        <v>0</v>
      </c>
      <c r="B213" s="177">
        <f t="shared" si="11"/>
        <v>0</v>
      </c>
      <c r="C213" s="178"/>
      <c r="D213" s="179">
        <f t="shared" si="12"/>
        <v>1</v>
      </c>
      <c r="E213" s="178">
        <f>IF(E10=B36,1,IF(E10&gt;B36,0,IF(E11=B36,1,IF(E11&gt;B36,1,IF(E11&lt;B36,0)))))</f>
        <v>0</v>
      </c>
      <c r="F213" s="178">
        <v>30</v>
      </c>
      <c r="G213" s="178">
        <f>B36-E10</f>
        <v>30</v>
      </c>
      <c r="H213" s="180">
        <f>O213*D213^G213</f>
        <v>0</v>
      </c>
      <c r="I213" s="181">
        <f t="shared" si="13"/>
        <v>0</v>
      </c>
      <c r="J213" s="180">
        <f>IF(E11=B36,I213,IF(E11&lt;B36,J212-C36,IF(E11&gt;B36,I213)))</f>
        <v>0</v>
      </c>
      <c r="K213" s="180">
        <f>IF(H213=0,0,SUM(H201:H213))</f>
        <v>0</v>
      </c>
      <c r="L213" s="178">
        <f>IF(E11=B36,0,IF(E11&lt;B36,1,IF(E11&gt;B36,0)))</f>
        <v>1</v>
      </c>
      <c r="M213" s="177">
        <f t="shared" si="8"/>
        <v>0</v>
      </c>
      <c r="N213" s="181"/>
      <c r="O213" s="182">
        <f t="shared" si="9"/>
        <v>0</v>
      </c>
    </row>
    <row r="214" spans="1:17" x14ac:dyDescent="0.25">
      <c r="A214" s="176">
        <f t="shared" si="10"/>
        <v>0</v>
      </c>
      <c r="B214" s="177">
        <f t="shared" si="11"/>
        <v>0</v>
      </c>
      <c r="C214" s="178"/>
      <c r="D214" s="179">
        <f t="shared" si="12"/>
        <v>1</v>
      </c>
      <c r="E214" s="178">
        <f>IF(E10=B37,1,IF(E10&gt;B37,0,IF(E11=B37,1,IF(E11&gt;B37,1,IF(E11&lt;B37,0)))))</f>
        <v>0</v>
      </c>
      <c r="F214" s="178">
        <v>31</v>
      </c>
      <c r="G214" s="178">
        <f>B37-E10</f>
        <v>31</v>
      </c>
      <c r="H214" s="180">
        <f t="shared" si="7"/>
        <v>0</v>
      </c>
      <c r="I214" s="181">
        <f t="shared" si="13"/>
        <v>0</v>
      </c>
      <c r="J214" s="180">
        <f>IF(E11=B37,I214,IF(E11&lt;B37,J213-C37,IF(E11&gt;B37,I214)))</f>
        <v>0</v>
      </c>
      <c r="K214" s="180">
        <f>IF(H214=0,0,SUM(H201:H214))</f>
        <v>0</v>
      </c>
      <c r="L214" s="178">
        <f>IF(E11=B37,0,IF(E11&lt;B37,1,IF(E11&gt;B37,0)))</f>
        <v>1</v>
      </c>
      <c r="M214" s="177">
        <f t="shared" si="8"/>
        <v>0</v>
      </c>
      <c r="N214" s="181"/>
      <c r="O214" s="182">
        <f t="shared" si="9"/>
        <v>0</v>
      </c>
    </row>
    <row r="215" spans="1:17" x14ac:dyDescent="0.25">
      <c r="A215" s="176">
        <f t="shared" si="10"/>
        <v>0</v>
      </c>
      <c r="B215" s="177">
        <f t="shared" si="11"/>
        <v>0</v>
      </c>
      <c r="C215" s="178"/>
      <c r="D215" s="179">
        <f t="shared" si="12"/>
        <v>1</v>
      </c>
      <c r="E215" s="178">
        <f>IF(E10=B38,1,IF(E10&gt;B38,0,IF(E11=B38,1,IF(E11&gt;B38,1,IF(E11&lt;B38,0)))))</f>
        <v>0</v>
      </c>
      <c r="F215" s="178">
        <v>32</v>
      </c>
      <c r="G215" s="178">
        <f>B38-E10</f>
        <v>32</v>
      </c>
      <c r="H215" s="180">
        <f t="shared" si="7"/>
        <v>0</v>
      </c>
      <c r="I215" s="181">
        <f t="shared" si="13"/>
        <v>0</v>
      </c>
      <c r="J215" s="180">
        <f>IF(E11=B38,I215,IF(E11&lt;B38,J214-C38,IF(E11&gt;B38,I215)))</f>
        <v>0</v>
      </c>
      <c r="K215" s="180">
        <f>IF(H215=0,0,SUM(H201:H215))</f>
        <v>0</v>
      </c>
      <c r="L215" s="178">
        <f>IF(E11=B38,0,IF(E11&lt;B38,1,IF(E11&gt;B38,0)))</f>
        <v>1</v>
      </c>
      <c r="M215" s="177">
        <f t="shared" si="8"/>
        <v>0</v>
      </c>
      <c r="N215" s="181"/>
      <c r="O215" s="182">
        <f t="shared" si="9"/>
        <v>0</v>
      </c>
    </row>
    <row r="216" spans="1:17" ht="21" x14ac:dyDescent="0.4">
      <c r="A216" s="176">
        <f t="shared" si="10"/>
        <v>0</v>
      </c>
      <c r="B216" s="177">
        <f t="shared" si="11"/>
        <v>0</v>
      </c>
      <c r="C216" s="184"/>
      <c r="D216" s="179">
        <f t="shared" si="12"/>
        <v>1</v>
      </c>
      <c r="E216" s="178">
        <f>IF(E10=B39,1,IF(E10&gt;B39,0,IF(E11=B39,1,IF(E11&gt;B39,1,IF(E11&lt;B39,0)))))</f>
        <v>0</v>
      </c>
      <c r="F216" s="178">
        <v>33</v>
      </c>
      <c r="G216" s="178">
        <f>B39-E10</f>
        <v>33</v>
      </c>
      <c r="H216" s="180">
        <f t="shared" si="7"/>
        <v>0</v>
      </c>
      <c r="I216" s="181">
        <f t="shared" si="13"/>
        <v>0</v>
      </c>
      <c r="J216" s="180">
        <f>IF(E11=B39,I216,IF(E11&lt;B39,J215-C39,IF(E11&gt;B39,I216)))</f>
        <v>0</v>
      </c>
      <c r="K216" s="180">
        <f>IF(H216=0,0,SUM(H201:H216))</f>
        <v>0</v>
      </c>
      <c r="L216" s="178">
        <f>IF(E11=B39,0,IF(E11&lt;B39,1,IF(E11&gt;B39,0)))</f>
        <v>1</v>
      </c>
      <c r="M216" s="177">
        <f t="shared" si="8"/>
        <v>0</v>
      </c>
      <c r="N216" s="181"/>
      <c r="O216" s="182">
        <f t="shared" si="9"/>
        <v>0</v>
      </c>
    </row>
    <row r="217" spans="1:17" ht="14.4" x14ac:dyDescent="0.3">
      <c r="A217" s="176">
        <f t="shared" si="10"/>
        <v>0</v>
      </c>
      <c r="B217" s="177">
        <f t="shared" si="11"/>
        <v>0</v>
      </c>
      <c r="C217" s="185"/>
      <c r="D217" s="179">
        <f t="shared" si="12"/>
        <v>1</v>
      </c>
      <c r="E217" s="178">
        <f>IF(E10=B40,1,IF(E10&gt;B40,0,IF(E11=B40,1,IF(E11&gt;B40,1,IF(E11&lt;B40,0)))))</f>
        <v>0</v>
      </c>
      <c r="F217" s="178">
        <v>34</v>
      </c>
      <c r="G217" s="178">
        <f>B40-E10</f>
        <v>34</v>
      </c>
      <c r="H217" s="180">
        <f t="shared" si="7"/>
        <v>0</v>
      </c>
      <c r="I217" s="181">
        <f t="shared" si="13"/>
        <v>0</v>
      </c>
      <c r="J217" s="180">
        <f>IF(E11=B40,I217,IF(E11&lt;B40,J216-C40,IF(E11&gt;B40,I217)))</f>
        <v>0</v>
      </c>
      <c r="K217" s="180">
        <f>IF(H217=0,0,SUM(H201:H217))</f>
        <v>0</v>
      </c>
      <c r="L217" s="178">
        <f>IF(E11=B40,0,IF(E11&lt;B40,1,IF(E11&gt;B40,0)))</f>
        <v>1</v>
      </c>
      <c r="M217" s="177">
        <f t="shared" si="8"/>
        <v>0</v>
      </c>
      <c r="N217" s="181"/>
      <c r="O217" s="182">
        <f t="shared" si="9"/>
        <v>0</v>
      </c>
      <c r="Q217" s="34"/>
    </row>
    <row r="218" spans="1:17" ht="14.4" x14ac:dyDescent="0.3">
      <c r="A218" s="176">
        <f t="shared" si="10"/>
        <v>0</v>
      </c>
      <c r="B218" s="177">
        <f t="shared" si="11"/>
        <v>0</v>
      </c>
      <c r="C218" s="185"/>
      <c r="D218" s="179">
        <f t="shared" si="12"/>
        <v>1</v>
      </c>
      <c r="E218" s="178">
        <f>IF(E10=B41,1,IF(E10&gt;B41,0,IF(E11=B41,1,IF(E11&gt;B41,1,IF(E11&lt;B41,0)))))</f>
        <v>0</v>
      </c>
      <c r="F218" s="178">
        <v>35</v>
      </c>
      <c r="G218" s="178">
        <f>B41-E10</f>
        <v>35</v>
      </c>
      <c r="H218" s="180">
        <f t="shared" si="7"/>
        <v>0</v>
      </c>
      <c r="I218" s="181">
        <f t="shared" ref="I218:I249" si="14">I217*D218+O217</f>
        <v>0</v>
      </c>
      <c r="J218" s="180">
        <f>IF(E11=B41,I218,IF(E11&lt;B41,J217-C41,IF(E11&gt;B41,I218)))</f>
        <v>0</v>
      </c>
      <c r="K218" s="180">
        <f>IF(H218=0,0,SUM(H201:H217))</f>
        <v>0</v>
      </c>
      <c r="L218" s="178">
        <f>IF(E11=B41,0,IF(E11&lt;B41,1,IF(E11&gt;B41,0)))</f>
        <v>1</v>
      </c>
      <c r="M218" s="177">
        <f t="shared" si="8"/>
        <v>0</v>
      </c>
      <c r="N218" s="181"/>
      <c r="O218" s="182">
        <f t="shared" si="9"/>
        <v>0</v>
      </c>
      <c r="Q218" s="34"/>
    </row>
    <row r="219" spans="1:17" ht="14.4" x14ac:dyDescent="0.3">
      <c r="A219" s="176">
        <f t="shared" si="10"/>
        <v>0</v>
      </c>
      <c r="B219" s="177">
        <f t="shared" si="11"/>
        <v>0</v>
      </c>
      <c r="C219" s="186"/>
      <c r="D219" s="179">
        <f t="shared" si="12"/>
        <v>1</v>
      </c>
      <c r="E219" s="178">
        <f>IF(E10=B42,1,IF(E10&gt;B42,0,IF(E11=B42,1,IF(E11&gt;B42,1,IF(E11&lt;B42,0)))))</f>
        <v>0</v>
      </c>
      <c r="F219" s="178">
        <v>36</v>
      </c>
      <c r="G219" s="178">
        <f>B42-E10</f>
        <v>36</v>
      </c>
      <c r="H219" s="180">
        <f t="shared" si="7"/>
        <v>0</v>
      </c>
      <c r="I219" s="181">
        <f t="shared" si="14"/>
        <v>0</v>
      </c>
      <c r="J219" s="180">
        <f>IF(E11=B42,I219,IF(E11&lt;B42,J218-C42,IF(E11&gt;B42,I219)))</f>
        <v>0</v>
      </c>
      <c r="K219" s="180">
        <f>IF(H219=0,0,SUM(H201:H218))</f>
        <v>0</v>
      </c>
      <c r="L219" s="178">
        <f>IF(E11=B42,0,IF(E11&lt;B42,1,IF(E11&gt;B42,0)))</f>
        <v>1</v>
      </c>
      <c r="M219" s="177">
        <f t="shared" si="8"/>
        <v>0</v>
      </c>
      <c r="N219" s="181"/>
      <c r="O219" s="182">
        <f t="shared" si="9"/>
        <v>0</v>
      </c>
      <c r="Q219" s="34"/>
    </row>
    <row r="220" spans="1:17" ht="14.4" x14ac:dyDescent="0.3">
      <c r="A220" s="176">
        <f t="shared" si="10"/>
        <v>0</v>
      </c>
      <c r="B220" s="177">
        <f t="shared" si="11"/>
        <v>0</v>
      </c>
      <c r="C220" s="185"/>
      <c r="D220" s="179">
        <f t="shared" si="12"/>
        <v>1</v>
      </c>
      <c r="E220" s="178">
        <f>IF(E10=B43,1,IF(E10&gt;B43,0,IF(E11=B43,1,IF(E11&gt;B43,1,IF(E11&lt;B43,0)))))</f>
        <v>0</v>
      </c>
      <c r="F220" s="178">
        <v>37</v>
      </c>
      <c r="G220" s="178">
        <f>B43-E10</f>
        <v>37</v>
      </c>
      <c r="H220" s="180">
        <f t="shared" si="7"/>
        <v>0</v>
      </c>
      <c r="I220" s="181">
        <f t="shared" si="14"/>
        <v>0</v>
      </c>
      <c r="J220" s="180">
        <f>IF(E11=B43,I220,IF(E11&lt;B43,J219-C43,IF(E11&gt;B43,I220)))</f>
        <v>0</v>
      </c>
      <c r="K220" s="180">
        <f>IF(H220=0,0,SUM(H201:H219))</f>
        <v>0</v>
      </c>
      <c r="L220" s="178">
        <f>IF(E11=B43,0,IF(E11&lt;B43,1,IF(E11&gt;B43,0)))</f>
        <v>1</v>
      </c>
      <c r="M220" s="177">
        <f t="shared" si="8"/>
        <v>0</v>
      </c>
      <c r="N220" s="181"/>
      <c r="O220" s="182">
        <f t="shared" si="9"/>
        <v>0</v>
      </c>
      <c r="Q220" s="34"/>
    </row>
    <row r="221" spans="1:17" ht="14.4" x14ac:dyDescent="0.3">
      <c r="A221" s="176">
        <f t="shared" si="10"/>
        <v>0</v>
      </c>
      <c r="B221" s="177">
        <f t="shared" si="11"/>
        <v>0</v>
      </c>
      <c r="C221" s="187"/>
      <c r="D221" s="179">
        <f t="shared" si="12"/>
        <v>1</v>
      </c>
      <c r="E221" s="178">
        <f>IF(E10=B44,1,IF(E10&gt;B44,0,IF(E11=B44,1,IF(E11&gt;B44,1,IF(E11&lt;B44,0)))))</f>
        <v>0</v>
      </c>
      <c r="F221" s="178">
        <v>38</v>
      </c>
      <c r="G221" s="178">
        <f>B44-E10</f>
        <v>38</v>
      </c>
      <c r="H221" s="180">
        <f t="shared" si="7"/>
        <v>0</v>
      </c>
      <c r="I221" s="181">
        <f t="shared" si="14"/>
        <v>0</v>
      </c>
      <c r="J221" s="180">
        <f>IF(E11=B44,I221,IF(E11&lt;B44,J220-C44,IF(E11&gt;B44,I221)))</f>
        <v>0</v>
      </c>
      <c r="K221" s="180">
        <f>IF(H221=0,0,SUM(H201:H220))</f>
        <v>0</v>
      </c>
      <c r="L221" s="178">
        <f>IF(E11=B44,0,IF(E11&lt;B44,1,IF(E11&gt;B44,0)))</f>
        <v>1</v>
      </c>
      <c r="M221" s="177">
        <f t="shared" si="8"/>
        <v>0</v>
      </c>
      <c r="N221" s="181"/>
      <c r="O221" s="182">
        <f t="shared" si="9"/>
        <v>0</v>
      </c>
      <c r="Q221" s="34"/>
    </row>
    <row r="222" spans="1:17" ht="14.4" x14ac:dyDescent="0.3">
      <c r="A222" s="176">
        <f t="shared" si="10"/>
        <v>0</v>
      </c>
      <c r="B222" s="177">
        <f t="shared" si="11"/>
        <v>0</v>
      </c>
      <c r="C222" s="185"/>
      <c r="D222" s="179">
        <f t="shared" si="12"/>
        <v>1</v>
      </c>
      <c r="E222" s="178">
        <f>IF(E10=B45,1,IF(E10&gt;B45,0,IF(E11=B45,1,IF(E11&gt;B45,1,IF(E11&lt;B45,0)))))</f>
        <v>0</v>
      </c>
      <c r="F222" s="178">
        <v>39</v>
      </c>
      <c r="G222" s="178">
        <f>B45-E10</f>
        <v>39</v>
      </c>
      <c r="H222" s="180">
        <f t="shared" si="7"/>
        <v>0</v>
      </c>
      <c r="I222" s="181">
        <f t="shared" si="14"/>
        <v>0</v>
      </c>
      <c r="J222" s="180">
        <f>IF(E11=B45,I222,IF(E11&lt;B45,J221-C45,IF(E11&gt;B45,I222)))</f>
        <v>0</v>
      </c>
      <c r="K222" s="180">
        <f>IF(H222=0,0,SUM(H201:H221))</f>
        <v>0</v>
      </c>
      <c r="L222" s="178">
        <f>IF(E11=B45,0,IF(E11&lt;B45,1,IF(E11&gt;B45,0)))</f>
        <v>1</v>
      </c>
      <c r="M222" s="177">
        <f t="shared" si="8"/>
        <v>0</v>
      </c>
      <c r="N222" s="181"/>
      <c r="O222" s="182">
        <f t="shared" si="9"/>
        <v>0</v>
      </c>
      <c r="Q222" s="34"/>
    </row>
    <row r="223" spans="1:17" ht="14.4" x14ac:dyDescent="0.3">
      <c r="A223" s="176">
        <f t="shared" si="10"/>
        <v>0</v>
      </c>
      <c r="B223" s="177">
        <f t="shared" si="11"/>
        <v>0</v>
      </c>
      <c r="C223" s="185"/>
      <c r="D223" s="179">
        <f t="shared" si="12"/>
        <v>1</v>
      </c>
      <c r="E223" s="178">
        <f>IF(E10=B46,1,IF(E10&gt;B46,0,IF(E11=B46,1,IF(E11&gt;B46,1,IF(E11&lt;B46,0)))))</f>
        <v>0</v>
      </c>
      <c r="F223" s="178">
        <v>40</v>
      </c>
      <c r="G223" s="178">
        <f>B46-E10</f>
        <v>40</v>
      </c>
      <c r="H223" s="180">
        <f t="shared" si="7"/>
        <v>0</v>
      </c>
      <c r="I223" s="181">
        <f t="shared" si="14"/>
        <v>0</v>
      </c>
      <c r="J223" s="180">
        <f>IF(E11=B46,I223,IF(E11&lt;B46,J222-C46,IF(E11&gt;B46,I223)))</f>
        <v>0</v>
      </c>
      <c r="K223" s="180">
        <f>IF(H223=0,0,SUM(H201:H222))</f>
        <v>0</v>
      </c>
      <c r="L223" s="178">
        <f>IF(E11=B46,0,IF(E11&lt;B46,1,IF(E11&gt;B46,0)))</f>
        <v>1</v>
      </c>
      <c r="M223" s="177">
        <f t="shared" si="8"/>
        <v>0</v>
      </c>
      <c r="N223" s="181"/>
      <c r="O223" s="182">
        <f t="shared" si="9"/>
        <v>0</v>
      </c>
      <c r="Q223" s="34"/>
    </row>
    <row r="224" spans="1:17" ht="14.4" x14ac:dyDescent="0.3">
      <c r="A224" s="176">
        <f t="shared" si="10"/>
        <v>0</v>
      </c>
      <c r="B224" s="177">
        <f t="shared" si="11"/>
        <v>0</v>
      </c>
      <c r="C224" s="185"/>
      <c r="D224" s="179">
        <f t="shared" si="12"/>
        <v>1</v>
      </c>
      <c r="E224" s="178">
        <f>IF(E10=B47,1,IF(E10&gt;B47,0,IF(E11=B47,1,IF(E11&gt;B47,1,IF(E11&lt;B47,0)))))</f>
        <v>0</v>
      </c>
      <c r="F224" s="178">
        <v>41</v>
      </c>
      <c r="G224" s="178">
        <f>B47-E10</f>
        <v>41</v>
      </c>
      <c r="H224" s="180">
        <f t="shared" si="7"/>
        <v>0</v>
      </c>
      <c r="I224" s="181">
        <f t="shared" si="14"/>
        <v>0</v>
      </c>
      <c r="J224" s="180">
        <f>IF(E11=B47,I224,IF(E11&lt;B47,J223-C47,IF(E11&gt;B47,I224)))</f>
        <v>0</v>
      </c>
      <c r="K224" s="180">
        <f>IF(H224=0,0,SUM(H201:H223))</f>
        <v>0</v>
      </c>
      <c r="L224" s="178">
        <f>IF(E11=B47,0,IF(E11&lt;B47,1,IF(E11&gt;B47,0)))</f>
        <v>1</v>
      </c>
      <c r="M224" s="177">
        <f t="shared" si="8"/>
        <v>0</v>
      </c>
      <c r="N224" s="181"/>
      <c r="O224" s="182">
        <f t="shared" si="9"/>
        <v>0</v>
      </c>
      <c r="Q224" s="34"/>
    </row>
    <row r="225" spans="1:17" ht="14.4" x14ac:dyDescent="0.3">
      <c r="A225" s="176">
        <f t="shared" si="10"/>
        <v>0</v>
      </c>
      <c r="B225" s="177">
        <f t="shared" si="11"/>
        <v>0</v>
      </c>
      <c r="C225" s="185"/>
      <c r="D225" s="179">
        <f t="shared" si="12"/>
        <v>1</v>
      </c>
      <c r="E225" s="178">
        <f>IF(E10=B48,1,IF(E10&gt;B48,0,IF(E11=B48,1,IF(E11&gt;B48,1,IF(E11&lt;B48,0)))))</f>
        <v>0</v>
      </c>
      <c r="F225" s="178">
        <v>42</v>
      </c>
      <c r="G225" s="178">
        <f>B48-E10</f>
        <v>42</v>
      </c>
      <c r="H225" s="180">
        <f t="shared" si="7"/>
        <v>0</v>
      </c>
      <c r="I225" s="181">
        <f t="shared" si="14"/>
        <v>0</v>
      </c>
      <c r="J225" s="180">
        <f>IF(E11=B48,I225,IF(E11&lt;B48,J224-C48,IF(E11&gt;B48,I225)))</f>
        <v>0</v>
      </c>
      <c r="K225" s="180">
        <f>IF(H225=0,0,SUM(H201:H224))</f>
        <v>0</v>
      </c>
      <c r="L225" s="178">
        <f>IF(E11=B48,0,IF(E11&lt;B48,1,IF(E11&gt;B48,0)))</f>
        <v>1</v>
      </c>
      <c r="M225" s="177">
        <f t="shared" si="8"/>
        <v>0</v>
      </c>
      <c r="N225" s="181"/>
      <c r="O225" s="182">
        <f t="shared" si="9"/>
        <v>0</v>
      </c>
      <c r="Q225" s="34"/>
    </row>
    <row r="226" spans="1:17" ht="14.4" x14ac:dyDescent="0.3">
      <c r="A226" s="176">
        <f t="shared" si="10"/>
        <v>0</v>
      </c>
      <c r="B226" s="177">
        <f t="shared" si="11"/>
        <v>0</v>
      </c>
      <c r="C226" s="185"/>
      <c r="D226" s="179">
        <f t="shared" si="12"/>
        <v>1</v>
      </c>
      <c r="E226" s="178">
        <f>IF(E10=B49,1,IF(E10&gt;B49,0,IF(E11=B49,1,IF(E11&gt;B49,1,IF(E11&lt;B49,0)))))</f>
        <v>0</v>
      </c>
      <c r="F226" s="178">
        <v>43</v>
      </c>
      <c r="G226" s="178">
        <f>B49-E10</f>
        <v>43</v>
      </c>
      <c r="H226" s="180">
        <f t="shared" si="7"/>
        <v>0</v>
      </c>
      <c r="I226" s="181">
        <f t="shared" si="14"/>
        <v>0</v>
      </c>
      <c r="J226" s="180">
        <f>IF(E11=B49,I226,IF(E11&lt;B49,J225-C49,IF(E11&gt;B49,I226)))</f>
        <v>0</v>
      </c>
      <c r="K226" s="180">
        <f>IF(H226=0,0,SUM(H201:H225))</f>
        <v>0</v>
      </c>
      <c r="L226" s="178">
        <f>IF(E11=B49,0,IF(E11&lt;B49,1,IF(E11&gt;B49,0)))</f>
        <v>1</v>
      </c>
      <c r="M226" s="177">
        <f t="shared" si="8"/>
        <v>0</v>
      </c>
      <c r="N226" s="181"/>
      <c r="O226" s="182">
        <f t="shared" si="9"/>
        <v>0</v>
      </c>
      <c r="Q226" s="34"/>
    </row>
    <row r="227" spans="1:17" ht="14.4" x14ac:dyDescent="0.3">
      <c r="A227" s="176">
        <f t="shared" si="10"/>
        <v>0</v>
      </c>
      <c r="B227" s="177">
        <f t="shared" si="11"/>
        <v>0</v>
      </c>
      <c r="C227" s="187"/>
      <c r="D227" s="179">
        <f t="shared" si="12"/>
        <v>1</v>
      </c>
      <c r="E227" s="178">
        <f>IF(E10=B50,1,IF(E10&gt;B50,0,IF(E11=B50,1,IF(E11&gt;B50,1,IF(E11&lt;B50,0)))))</f>
        <v>0</v>
      </c>
      <c r="F227" s="178">
        <v>44</v>
      </c>
      <c r="G227" s="178">
        <f>B50-E10</f>
        <v>44</v>
      </c>
      <c r="H227" s="180">
        <f t="shared" si="7"/>
        <v>0</v>
      </c>
      <c r="I227" s="181">
        <f t="shared" si="14"/>
        <v>0</v>
      </c>
      <c r="J227" s="180">
        <f>IF(E11=B50,I227,IF(E11&lt;B50,J226-C50,IF(E11&gt;B50,I227)))</f>
        <v>0</v>
      </c>
      <c r="K227" s="180">
        <f>IF(H227=0,0,SUM(H201:H226))</f>
        <v>0</v>
      </c>
      <c r="L227" s="178">
        <f>IF(E11=B50,0,IF(E11&lt;B50,1,IF(E11&gt;B50,0)))</f>
        <v>1</v>
      </c>
      <c r="M227" s="177">
        <f t="shared" si="8"/>
        <v>0</v>
      </c>
      <c r="N227" s="181"/>
      <c r="O227" s="182">
        <f t="shared" si="9"/>
        <v>0</v>
      </c>
      <c r="Q227" s="34"/>
    </row>
    <row r="228" spans="1:17" x14ac:dyDescent="0.25">
      <c r="A228" s="176">
        <f t="shared" si="10"/>
        <v>0</v>
      </c>
      <c r="B228" s="177">
        <f t="shared" si="11"/>
        <v>0</v>
      </c>
      <c r="C228" s="178"/>
      <c r="D228" s="179">
        <f t="shared" si="12"/>
        <v>1</v>
      </c>
      <c r="E228" s="178">
        <f>IF(E10=B51,1,IF(E10&gt;B51,0,IF(E11=B51,1,IF(E11&gt;B51,1,IF(E11&lt;B51,0)))))</f>
        <v>0</v>
      </c>
      <c r="F228" s="178">
        <v>45</v>
      </c>
      <c r="G228" s="178">
        <f>B51-E10</f>
        <v>45</v>
      </c>
      <c r="H228" s="180">
        <f t="shared" si="7"/>
        <v>0</v>
      </c>
      <c r="I228" s="181">
        <f t="shared" si="14"/>
        <v>0</v>
      </c>
      <c r="J228" s="180">
        <f>IF(E11=B51,I228,IF(E11&lt;B51,J227-C51,IF(E11&gt;B51,I228)))</f>
        <v>0</v>
      </c>
      <c r="K228" s="180">
        <f>IF(H228=0,0,SUM(H201:H227))</f>
        <v>0</v>
      </c>
      <c r="L228" s="178">
        <f>IF(E11=B51,0,IF(E11&lt;B51,1,IF(E11&gt;B51,0)))</f>
        <v>1</v>
      </c>
      <c r="M228" s="177">
        <f t="shared" si="8"/>
        <v>0</v>
      </c>
      <c r="N228" s="181"/>
      <c r="O228" s="182">
        <f t="shared" si="9"/>
        <v>0</v>
      </c>
      <c r="Q228" s="34"/>
    </row>
    <row r="229" spans="1:17" x14ac:dyDescent="0.25">
      <c r="A229" s="176">
        <f t="shared" si="10"/>
        <v>0</v>
      </c>
      <c r="B229" s="177">
        <f t="shared" si="11"/>
        <v>0</v>
      </c>
      <c r="C229" s="178"/>
      <c r="D229" s="179">
        <f t="shared" si="12"/>
        <v>1</v>
      </c>
      <c r="E229" s="178">
        <f>IF(E10=B52,1,IF(E10&gt;B52,0,IF(E11=B52,1,IF(E11&gt;B52,1,IF(E11&lt;B52,0)))))</f>
        <v>0</v>
      </c>
      <c r="F229" s="178">
        <v>46</v>
      </c>
      <c r="G229" s="178">
        <f>B52-E10</f>
        <v>46</v>
      </c>
      <c r="H229" s="180">
        <f t="shared" si="7"/>
        <v>0</v>
      </c>
      <c r="I229" s="181">
        <f t="shared" si="14"/>
        <v>0</v>
      </c>
      <c r="J229" s="180">
        <f>IF(E11=B52,I229,IF(E11&lt;B52,J228-C52,IF(E11&gt;B52,I229)))</f>
        <v>0</v>
      </c>
      <c r="K229" s="180">
        <f>IF(H229=0,0,SUM(H201:H228))</f>
        <v>0</v>
      </c>
      <c r="L229" s="178">
        <f>IF(E11=B52,0,IF(E11&lt;B52,1,IF(E11&gt;B52,0)))</f>
        <v>1</v>
      </c>
      <c r="M229" s="177">
        <f t="shared" si="8"/>
        <v>0</v>
      </c>
      <c r="N229" s="181"/>
      <c r="O229" s="182">
        <f t="shared" si="9"/>
        <v>0</v>
      </c>
      <c r="Q229" s="34"/>
    </row>
    <row r="230" spans="1:17" x14ac:dyDescent="0.25">
      <c r="A230" s="176">
        <f t="shared" si="10"/>
        <v>0</v>
      </c>
      <c r="B230" s="177">
        <f t="shared" si="11"/>
        <v>0</v>
      </c>
      <c r="C230" s="178"/>
      <c r="D230" s="179">
        <f t="shared" si="12"/>
        <v>1</v>
      </c>
      <c r="E230" s="178">
        <f>IF(E10=B53,1,IF(E10&gt;B53,0,IF(E11=B53,1,IF(E11&gt;B53,1,IF(E11&lt;B53,0)))))</f>
        <v>0</v>
      </c>
      <c r="F230" s="178">
        <v>47</v>
      </c>
      <c r="G230" s="178">
        <f>B53-E10</f>
        <v>47</v>
      </c>
      <c r="H230" s="180">
        <f t="shared" si="7"/>
        <v>0</v>
      </c>
      <c r="I230" s="181">
        <f t="shared" si="14"/>
        <v>0</v>
      </c>
      <c r="J230" s="180">
        <f>IF(E11=B53,I230,IF(E11&lt;B53,J229-C53,IF(E11&gt;B53,I230)))</f>
        <v>0</v>
      </c>
      <c r="K230" s="180">
        <f>IF(H230=0,0,SUM(H201:H229))</f>
        <v>0</v>
      </c>
      <c r="L230" s="178">
        <f>IF(E11=B53,0,IF(E11&lt;B53,1,IF(E11&gt;B53,0)))</f>
        <v>1</v>
      </c>
      <c r="M230" s="177">
        <f t="shared" si="8"/>
        <v>0</v>
      </c>
      <c r="N230" s="181"/>
      <c r="O230" s="182">
        <f t="shared" si="9"/>
        <v>0</v>
      </c>
      <c r="Q230" s="34"/>
    </row>
    <row r="231" spans="1:17" x14ac:dyDescent="0.25">
      <c r="A231" s="176">
        <f t="shared" si="10"/>
        <v>0</v>
      </c>
      <c r="B231" s="177">
        <f t="shared" si="11"/>
        <v>0</v>
      </c>
      <c r="C231" s="178"/>
      <c r="D231" s="179">
        <f t="shared" si="12"/>
        <v>1</v>
      </c>
      <c r="E231" s="178">
        <f>IF(E10=B54,1,IF(E10&gt;B54,0,IF(E11=B54,1,IF(E11&gt;B54,1,IF(E11&lt;B54,0)))))</f>
        <v>0</v>
      </c>
      <c r="F231" s="178">
        <v>48</v>
      </c>
      <c r="G231" s="178">
        <f>B54-E10</f>
        <v>48</v>
      </c>
      <c r="H231" s="180">
        <f t="shared" si="7"/>
        <v>0</v>
      </c>
      <c r="I231" s="181">
        <f t="shared" si="14"/>
        <v>0</v>
      </c>
      <c r="J231" s="180">
        <f>IF(E11=B54,I231,IF(E11&lt;B54,J230-C54,IF(E11&gt;B54,I231)))</f>
        <v>0</v>
      </c>
      <c r="K231" s="180">
        <f>IF(H231=0,0,SUM(H201:H230))</f>
        <v>0</v>
      </c>
      <c r="L231" s="178">
        <f>IF(E11=B54,0,IF(E11&lt;B54,1,IF(E11&gt;B54,0)))</f>
        <v>1</v>
      </c>
      <c r="M231" s="177">
        <f t="shared" si="8"/>
        <v>0</v>
      </c>
      <c r="N231" s="181"/>
      <c r="O231" s="182">
        <f t="shared" si="9"/>
        <v>0</v>
      </c>
      <c r="Q231" s="34"/>
    </row>
    <row r="232" spans="1:17" x14ac:dyDescent="0.25">
      <c r="A232" s="176">
        <f t="shared" si="10"/>
        <v>0</v>
      </c>
      <c r="B232" s="177">
        <f t="shared" si="11"/>
        <v>0</v>
      </c>
      <c r="C232" s="178"/>
      <c r="D232" s="179">
        <f t="shared" si="12"/>
        <v>1</v>
      </c>
      <c r="E232" s="178">
        <f>IF(E10=B55,1,IF(E10&gt;B55,0,IF(E11=B55,1,IF(E11&gt;B55,1,IF(E11&lt;B55,0)))))</f>
        <v>0</v>
      </c>
      <c r="F232" s="178">
        <v>49</v>
      </c>
      <c r="G232" s="178">
        <f>B55-E10</f>
        <v>49</v>
      </c>
      <c r="H232" s="180">
        <f t="shared" si="7"/>
        <v>0</v>
      </c>
      <c r="I232" s="181">
        <f t="shared" si="14"/>
        <v>0</v>
      </c>
      <c r="J232" s="180">
        <f>IF(E11=B55,I232,IF(E11&lt;B55,J231-C55,IF(E11&gt;B55,I232)))</f>
        <v>0</v>
      </c>
      <c r="K232" s="180">
        <f>IF(H232=0,0,SUM(H201:H231))</f>
        <v>0</v>
      </c>
      <c r="L232" s="178">
        <f>IF(E11=B55,0,IF(E11&lt;B55,1,IF(E11&gt;B55,0)))</f>
        <v>1</v>
      </c>
      <c r="M232" s="177">
        <f t="shared" si="8"/>
        <v>0</v>
      </c>
      <c r="N232" s="181"/>
      <c r="O232" s="182">
        <f t="shared" si="9"/>
        <v>0</v>
      </c>
      <c r="Q232" s="34"/>
    </row>
    <row r="233" spans="1:17" x14ac:dyDescent="0.25">
      <c r="A233" s="176">
        <f t="shared" si="10"/>
        <v>0</v>
      </c>
      <c r="B233" s="177">
        <f t="shared" si="11"/>
        <v>0</v>
      </c>
      <c r="C233" s="178"/>
      <c r="D233" s="179">
        <f t="shared" si="12"/>
        <v>1</v>
      </c>
      <c r="E233" s="178">
        <f>IF(E10=B56,1,IF(E10&gt;B56,0,IF(E11=B56,1,IF(E11&gt;B56,1,IF(E11&lt;B56,0)))))</f>
        <v>0</v>
      </c>
      <c r="F233" s="178">
        <v>50</v>
      </c>
      <c r="G233" s="178">
        <f>B56-E10</f>
        <v>50</v>
      </c>
      <c r="H233" s="180">
        <f t="shared" ref="H233:H264" si="15">O233*D233^G233</f>
        <v>0</v>
      </c>
      <c r="I233" s="181">
        <f t="shared" si="14"/>
        <v>0</v>
      </c>
      <c r="J233" s="180">
        <f>IF(E11=B56,I233,IF(E11&lt;B56,J232-C56,IF(E11&gt;B56,I233)))</f>
        <v>0</v>
      </c>
      <c r="K233" s="180">
        <f>IF(H233=0,0,SUM(H201:H232))</f>
        <v>0</v>
      </c>
      <c r="L233" s="178">
        <f>IF(E11=B56,0,IF(E11&lt;B56,1,IF(E11&gt;B56,0)))</f>
        <v>1</v>
      </c>
      <c r="M233" s="177">
        <f t="shared" ref="M233:M264" si="16">A233</f>
        <v>0</v>
      </c>
      <c r="N233" s="181"/>
      <c r="O233" s="182">
        <f t="shared" ref="O233:O264" si="17">B233*E233</f>
        <v>0</v>
      </c>
      <c r="Q233" s="34"/>
    </row>
    <row r="234" spans="1:17" x14ac:dyDescent="0.25">
      <c r="A234" s="176">
        <f t="shared" si="10"/>
        <v>0</v>
      </c>
      <c r="B234" s="177">
        <f t="shared" si="11"/>
        <v>0</v>
      </c>
      <c r="C234" s="178"/>
      <c r="D234" s="179">
        <f t="shared" si="12"/>
        <v>1</v>
      </c>
      <c r="E234" s="178">
        <f>IF(E10=B57,1,IF(E10&gt;B57,0,IF(E11=B57,1,IF(E11&gt;B57,1,IF(E11&lt;B57,0)))))</f>
        <v>0</v>
      </c>
      <c r="F234" s="178">
        <v>51</v>
      </c>
      <c r="G234" s="178">
        <f>B57-E10</f>
        <v>51</v>
      </c>
      <c r="H234" s="180">
        <f t="shared" si="15"/>
        <v>0</v>
      </c>
      <c r="I234" s="181">
        <f t="shared" si="14"/>
        <v>0</v>
      </c>
      <c r="J234" s="180">
        <f>IF(E11=B57,I234,IF(E11&lt;B57,J233-C57,IF(E11&gt;B57,I234)))</f>
        <v>0</v>
      </c>
      <c r="K234" s="180">
        <f>IF(H234=0,0,SUM(H201:H233))</f>
        <v>0</v>
      </c>
      <c r="L234" s="178">
        <f>IF(E11=B57,0,IF(E11&lt;B57,1,IF(E11&gt;B57,0)))</f>
        <v>1</v>
      </c>
      <c r="M234" s="177">
        <f t="shared" si="16"/>
        <v>0</v>
      </c>
      <c r="N234" s="181"/>
      <c r="O234" s="182">
        <f t="shared" si="17"/>
        <v>0</v>
      </c>
      <c r="Q234" s="34"/>
    </row>
    <row r="235" spans="1:17" x14ac:dyDescent="0.25">
      <c r="A235" s="176">
        <f t="shared" si="10"/>
        <v>0</v>
      </c>
      <c r="B235" s="177">
        <f t="shared" si="11"/>
        <v>0</v>
      </c>
      <c r="C235" s="178"/>
      <c r="D235" s="179">
        <f t="shared" si="12"/>
        <v>1</v>
      </c>
      <c r="E235" s="178">
        <f>IF(E10=B58,1,IF(E10&gt;B58,0,IF(E11=B58,1,IF(E11&gt;B58,1,IF(E11&lt;B58,0)))))</f>
        <v>0</v>
      </c>
      <c r="F235" s="178">
        <v>52</v>
      </c>
      <c r="G235" s="178">
        <f>B58-E10</f>
        <v>52</v>
      </c>
      <c r="H235" s="180">
        <f t="shared" si="15"/>
        <v>0</v>
      </c>
      <c r="I235" s="181">
        <f t="shared" si="14"/>
        <v>0</v>
      </c>
      <c r="J235" s="180">
        <f>IF(E11=B58,I235,IF(E11&lt;B58,J234-C58,IF(E11&gt;B58,I235)))</f>
        <v>0</v>
      </c>
      <c r="K235" s="180">
        <f>IF(H235=0,0,SUM(H201:H234))</f>
        <v>0</v>
      </c>
      <c r="L235" s="178">
        <f>IF(E11=B58,0,IF(E11&lt;B58,1,IF(E11&gt;B58,0)))</f>
        <v>1</v>
      </c>
      <c r="M235" s="177">
        <f t="shared" si="16"/>
        <v>0</v>
      </c>
      <c r="N235" s="181"/>
      <c r="O235" s="182">
        <f t="shared" si="17"/>
        <v>0</v>
      </c>
      <c r="Q235" s="34"/>
    </row>
    <row r="236" spans="1:17" x14ac:dyDescent="0.25">
      <c r="A236" s="176">
        <f t="shared" si="10"/>
        <v>0</v>
      </c>
      <c r="B236" s="177">
        <f t="shared" si="11"/>
        <v>0</v>
      </c>
      <c r="C236" s="178"/>
      <c r="D236" s="179">
        <f t="shared" si="12"/>
        <v>1</v>
      </c>
      <c r="E236" s="178">
        <f>IF(E10=B59,1,IF(E10&gt;B59,0,IF(E11=B59,1,IF(E11&gt;B59,1,IF(E11&lt;B59,0)))))</f>
        <v>0</v>
      </c>
      <c r="F236" s="178">
        <v>53</v>
      </c>
      <c r="G236" s="178">
        <f>B59-E10</f>
        <v>53</v>
      </c>
      <c r="H236" s="180">
        <f t="shared" si="15"/>
        <v>0</v>
      </c>
      <c r="I236" s="181">
        <f t="shared" si="14"/>
        <v>0</v>
      </c>
      <c r="J236" s="180">
        <f>IF(E11=B59,I236,IF(E11&lt;B59,J235-C59,IF(E11&gt;B59,I236)))</f>
        <v>0</v>
      </c>
      <c r="K236" s="180">
        <f>IF(H236=0,0,SUM(H201:H235))</f>
        <v>0</v>
      </c>
      <c r="L236" s="178">
        <f>IF(E11=B59,0,IF(E11&lt;B59,1,IF(E11&gt;B59,0)))</f>
        <v>1</v>
      </c>
      <c r="M236" s="177">
        <f t="shared" si="16"/>
        <v>0</v>
      </c>
      <c r="N236" s="181"/>
      <c r="O236" s="182">
        <f t="shared" si="17"/>
        <v>0</v>
      </c>
      <c r="Q236" s="34"/>
    </row>
    <row r="237" spans="1:17" x14ac:dyDescent="0.25">
      <c r="A237" s="176">
        <f t="shared" si="10"/>
        <v>0</v>
      </c>
      <c r="B237" s="177">
        <f t="shared" si="11"/>
        <v>0</v>
      </c>
      <c r="C237" s="178"/>
      <c r="D237" s="179">
        <f t="shared" si="12"/>
        <v>1</v>
      </c>
      <c r="E237" s="178">
        <f>IF(E10=B60,1,IF(E10&gt;B60,0,IF(E11=B60,1,IF(E11&gt;B60,1,IF(E11&lt;B60,0)))))</f>
        <v>0</v>
      </c>
      <c r="F237" s="178">
        <v>54</v>
      </c>
      <c r="G237" s="178">
        <f>B60-E10</f>
        <v>54</v>
      </c>
      <c r="H237" s="180">
        <f t="shared" si="15"/>
        <v>0</v>
      </c>
      <c r="I237" s="181">
        <f t="shared" si="14"/>
        <v>0</v>
      </c>
      <c r="J237" s="180">
        <f>IF(E11=B60,I237,IF(E11&lt;B60,J236-C60,IF(E11&gt;B60,I237)))</f>
        <v>0</v>
      </c>
      <c r="K237" s="180">
        <f>IF(H237=0,0,SUM(H201:H236))</f>
        <v>0</v>
      </c>
      <c r="L237" s="178">
        <f>IF(E11=B60,0,IF(E11&lt;B60,1,IF(E11&gt;B60,0)))</f>
        <v>1</v>
      </c>
      <c r="M237" s="177">
        <f t="shared" si="16"/>
        <v>0</v>
      </c>
      <c r="N237" s="181"/>
      <c r="O237" s="182">
        <f t="shared" si="17"/>
        <v>0</v>
      </c>
      <c r="Q237" s="34"/>
    </row>
    <row r="238" spans="1:17" x14ac:dyDescent="0.25">
      <c r="A238" s="176">
        <f t="shared" si="10"/>
        <v>0</v>
      </c>
      <c r="B238" s="177">
        <f t="shared" si="11"/>
        <v>0</v>
      </c>
      <c r="C238" s="178"/>
      <c r="D238" s="179">
        <f t="shared" si="12"/>
        <v>1</v>
      </c>
      <c r="E238" s="178">
        <f>IF(E10=B61,1,IF(E10&gt;B61,0,IF(E11=B61,1,IF(E11&gt;B61,1,IF(E11&lt;B61,0)))))</f>
        <v>0</v>
      </c>
      <c r="F238" s="178">
        <v>55</v>
      </c>
      <c r="G238" s="178">
        <f>B61-E10</f>
        <v>55</v>
      </c>
      <c r="H238" s="180">
        <f t="shared" si="15"/>
        <v>0</v>
      </c>
      <c r="I238" s="181">
        <f t="shared" si="14"/>
        <v>0</v>
      </c>
      <c r="J238" s="180">
        <f>IF(E11=B61,I238,IF(E11&lt;B61,J237-C61,IF(E11&gt;B61,I238)))</f>
        <v>0</v>
      </c>
      <c r="K238" s="180">
        <f>IF(H238=0,0,SUM(H201:H237))</f>
        <v>0</v>
      </c>
      <c r="L238" s="178">
        <f>IF(E11=B61,0,IF(E11&lt;B61,1,IF(E11&gt;B61,0)))</f>
        <v>1</v>
      </c>
      <c r="M238" s="177">
        <f t="shared" si="16"/>
        <v>0</v>
      </c>
      <c r="N238" s="181"/>
      <c r="O238" s="182">
        <f t="shared" si="17"/>
        <v>0</v>
      </c>
      <c r="Q238" s="34"/>
    </row>
    <row r="239" spans="1:17" x14ac:dyDescent="0.25">
      <c r="A239" s="176">
        <f t="shared" si="10"/>
        <v>0</v>
      </c>
      <c r="B239" s="177">
        <f t="shared" si="11"/>
        <v>0</v>
      </c>
      <c r="C239" s="178"/>
      <c r="D239" s="179">
        <f t="shared" si="12"/>
        <v>1</v>
      </c>
      <c r="E239" s="178">
        <f>IF(E10=B62,1,IF(E10&gt;B62,0,IF(E11=B62,1,IF(E11&gt;B62,1,IF(E11&lt;B62,0)))))</f>
        <v>0</v>
      </c>
      <c r="F239" s="178">
        <v>56</v>
      </c>
      <c r="G239" s="178">
        <f>B62-E10</f>
        <v>56</v>
      </c>
      <c r="H239" s="180">
        <f t="shared" si="15"/>
        <v>0</v>
      </c>
      <c r="I239" s="181">
        <f t="shared" si="14"/>
        <v>0</v>
      </c>
      <c r="J239" s="180">
        <f>IF(E11=B62,I239,IF(E11&lt;B62,J238-C62,IF(E11&gt;B62,I239)))</f>
        <v>0</v>
      </c>
      <c r="K239" s="180">
        <f>IF(H239=0,0,SUM(H201:H238))</f>
        <v>0</v>
      </c>
      <c r="L239" s="178">
        <f>IF(E11=B62,0,IF(E11&lt;B62,1,IF(E11&gt;B62,0)))</f>
        <v>1</v>
      </c>
      <c r="M239" s="177">
        <f t="shared" si="16"/>
        <v>0</v>
      </c>
      <c r="N239" s="181"/>
      <c r="O239" s="182">
        <f t="shared" si="17"/>
        <v>0</v>
      </c>
      <c r="Q239" s="34"/>
    </row>
    <row r="240" spans="1:17" x14ac:dyDescent="0.25">
      <c r="A240" s="176">
        <f t="shared" si="10"/>
        <v>0</v>
      </c>
      <c r="B240" s="177">
        <f t="shared" si="11"/>
        <v>0</v>
      </c>
      <c r="C240" s="178"/>
      <c r="D240" s="179">
        <f t="shared" si="12"/>
        <v>1</v>
      </c>
      <c r="E240" s="178">
        <f>IF(E10=B63,1,IF(E10&gt;B63,0,IF(E11=B63,1,IF(E11&gt;B63,1,IF(E11&lt;B63,0)))))</f>
        <v>0</v>
      </c>
      <c r="F240" s="178">
        <v>57</v>
      </c>
      <c r="G240" s="178">
        <f>B63-E10</f>
        <v>57</v>
      </c>
      <c r="H240" s="180">
        <f t="shared" si="15"/>
        <v>0</v>
      </c>
      <c r="I240" s="181">
        <f t="shared" si="14"/>
        <v>0</v>
      </c>
      <c r="J240" s="180">
        <f>IF(E11=B63,I240,IF(E11&lt;B63,J239-C63,IF(E11&gt;B63,I240)))</f>
        <v>0</v>
      </c>
      <c r="K240" s="180">
        <f>IF(H240=0,0,SUM(H201:H239))</f>
        <v>0</v>
      </c>
      <c r="L240" s="178">
        <f>IF(E11=B63,0,IF(E11&lt;B63,1,IF(E11&gt;B63,0)))</f>
        <v>1</v>
      </c>
      <c r="M240" s="177">
        <f t="shared" si="16"/>
        <v>0</v>
      </c>
      <c r="N240" s="180"/>
      <c r="O240" s="182">
        <f t="shared" si="17"/>
        <v>0</v>
      </c>
      <c r="Q240" s="34"/>
    </row>
    <row r="241" spans="1:17" x14ac:dyDescent="0.25">
      <c r="A241" s="176">
        <f t="shared" si="10"/>
        <v>0</v>
      </c>
      <c r="B241" s="177">
        <f t="shared" si="11"/>
        <v>0</v>
      </c>
      <c r="C241" s="178"/>
      <c r="D241" s="179">
        <f t="shared" si="12"/>
        <v>1</v>
      </c>
      <c r="E241" s="178">
        <f>IF(E10=B64,1,IF(E10&gt;B64,0,IF(E11=B64,1,IF(E11&gt;B64,1,IF(E11&lt;B64,0)))))</f>
        <v>0</v>
      </c>
      <c r="F241" s="178">
        <v>58</v>
      </c>
      <c r="G241" s="178">
        <f>B64-E10</f>
        <v>58</v>
      </c>
      <c r="H241" s="180">
        <f t="shared" si="15"/>
        <v>0</v>
      </c>
      <c r="I241" s="181">
        <f t="shared" si="14"/>
        <v>0</v>
      </c>
      <c r="J241" s="180">
        <f>IF(E11=B64,I241,IF(E11&lt;B64,J240-C64,IF(E11&gt;B64,I241)))</f>
        <v>0</v>
      </c>
      <c r="K241" s="180">
        <f>IF(H241=0,0,SUM(H201:H240))</f>
        <v>0</v>
      </c>
      <c r="L241" s="178">
        <f>IF(E11=B64,0,IF(E11&lt;B64,1,IF(E11&gt;B64,0)))</f>
        <v>1</v>
      </c>
      <c r="M241" s="177">
        <f t="shared" si="16"/>
        <v>0</v>
      </c>
      <c r="N241" s="180"/>
      <c r="O241" s="182">
        <f t="shared" si="17"/>
        <v>0</v>
      </c>
      <c r="Q241" s="34"/>
    </row>
    <row r="242" spans="1:17" x14ac:dyDescent="0.25">
      <c r="A242" s="176">
        <f t="shared" si="10"/>
        <v>0</v>
      </c>
      <c r="B242" s="177">
        <f t="shared" si="11"/>
        <v>0</v>
      </c>
      <c r="C242" s="178"/>
      <c r="D242" s="179">
        <f t="shared" si="12"/>
        <v>1</v>
      </c>
      <c r="E242" s="178">
        <f>IF(E10=B65,1,IF(E10&gt;B65,0,IF(E11=B65,1,IF(E11&gt;B65,1,IF(E11&lt;B65,0)))))</f>
        <v>0</v>
      </c>
      <c r="F242" s="178">
        <v>59</v>
      </c>
      <c r="G242" s="178">
        <f>B65-E10</f>
        <v>59</v>
      </c>
      <c r="H242" s="180">
        <f t="shared" si="15"/>
        <v>0</v>
      </c>
      <c r="I242" s="181">
        <f t="shared" si="14"/>
        <v>0</v>
      </c>
      <c r="J242" s="180">
        <f>IF(E11=B65,I242,IF(E11&lt;B65,J241-C65,IF(E11&gt;B65,I242)))</f>
        <v>0</v>
      </c>
      <c r="K242" s="180">
        <f>IF(H242=0,0,SUM(H201:H241))</f>
        <v>0</v>
      </c>
      <c r="L242" s="178">
        <f>IF(E11=B65,0,IF(E11&lt;B65,1,IF(E11&gt;B65,0)))</f>
        <v>1</v>
      </c>
      <c r="M242" s="177">
        <f t="shared" si="16"/>
        <v>0</v>
      </c>
      <c r="N242" s="180"/>
      <c r="O242" s="182">
        <f t="shared" si="17"/>
        <v>0</v>
      </c>
      <c r="Q242" s="34"/>
    </row>
    <row r="243" spans="1:17" x14ac:dyDescent="0.25">
      <c r="A243" s="176">
        <f t="shared" si="10"/>
        <v>0</v>
      </c>
      <c r="B243" s="177">
        <f t="shared" si="11"/>
        <v>0</v>
      </c>
      <c r="C243" s="178"/>
      <c r="D243" s="179">
        <f t="shared" si="12"/>
        <v>1</v>
      </c>
      <c r="E243" s="178">
        <f>IF(E10=B66,1,IF(E10&gt;B66,0,IF(E11=B66,1,IF(E11&gt;B66,1,IF(E11&lt;B66,0)))))</f>
        <v>0</v>
      </c>
      <c r="F243" s="178">
        <v>60</v>
      </c>
      <c r="G243" s="178">
        <f>B66-E10</f>
        <v>60</v>
      </c>
      <c r="H243" s="180">
        <f t="shared" si="15"/>
        <v>0</v>
      </c>
      <c r="I243" s="181">
        <f t="shared" si="14"/>
        <v>0</v>
      </c>
      <c r="J243" s="180">
        <f>IF(E11=B66,I243,IF(E11&lt;B66,J242-C66,IF(E11&gt;B66,I243)))</f>
        <v>0</v>
      </c>
      <c r="K243" s="180">
        <f>IF(H243=0,0,SUM(H201:H242))</f>
        <v>0</v>
      </c>
      <c r="L243" s="178">
        <f>IF(E11=B66,0,IF(E11&lt;B66,1,IF(E11&gt;B66,0)))</f>
        <v>1</v>
      </c>
      <c r="M243" s="177">
        <f t="shared" si="16"/>
        <v>0</v>
      </c>
      <c r="N243" s="180"/>
      <c r="O243" s="182">
        <f t="shared" si="17"/>
        <v>0</v>
      </c>
      <c r="Q243" s="34"/>
    </row>
    <row r="244" spans="1:17" x14ac:dyDescent="0.25">
      <c r="A244" s="176">
        <f t="shared" si="10"/>
        <v>0</v>
      </c>
      <c r="B244" s="177">
        <f t="shared" si="11"/>
        <v>0</v>
      </c>
      <c r="C244" s="178"/>
      <c r="D244" s="179">
        <f t="shared" si="12"/>
        <v>1</v>
      </c>
      <c r="E244" s="178">
        <f>IF(E10=B67,1,IF(E10&gt;B67,0,IF(E11=B67,1,IF(E11&gt;B67,1,IF(E11&lt;B67,0)))))</f>
        <v>0</v>
      </c>
      <c r="F244" s="178">
        <v>61</v>
      </c>
      <c r="G244" s="178">
        <f>B67-E10</f>
        <v>61</v>
      </c>
      <c r="H244" s="180">
        <f t="shared" si="15"/>
        <v>0</v>
      </c>
      <c r="I244" s="181">
        <f t="shared" si="14"/>
        <v>0</v>
      </c>
      <c r="J244" s="180">
        <f>IF(E11=B67,I244,IF(E11&lt;B67,J243-C67,IF(E11&gt;B67,I244)))</f>
        <v>0</v>
      </c>
      <c r="K244" s="180">
        <f>IF(H244=0,0,SUM(H201:H243))</f>
        <v>0</v>
      </c>
      <c r="L244" s="178">
        <f>IF(E11=B67,0,IF(E11&lt;B67,1,IF(E11&gt;B67,0)))</f>
        <v>1</v>
      </c>
      <c r="M244" s="177">
        <f t="shared" si="16"/>
        <v>0</v>
      </c>
      <c r="N244" s="180"/>
      <c r="O244" s="182">
        <f t="shared" si="17"/>
        <v>0</v>
      </c>
      <c r="Q244" s="34"/>
    </row>
    <row r="245" spans="1:17" x14ac:dyDescent="0.25">
      <c r="A245" s="176">
        <f t="shared" si="10"/>
        <v>0</v>
      </c>
      <c r="B245" s="177">
        <f t="shared" si="11"/>
        <v>0</v>
      </c>
      <c r="C245" s="178"/>
      <c r="D245" s="179">
        <f t="shared" si="12"/>
        <v>1</v>
      </c>
      <c r="E245" s="178">
        <f>IF(E10=B68,1,IF(E10&gt;B68,0,IF(E11=B68,1,IF(E11&gt;B68,1,IF(E11&lt;B68,0)))))</f>
        <v>0</v>
      </c>
      <c r="F245" s="178">
        <v>62</v>
      </c>
      <c r="G245" s="178">
        <f>B68-E10</f>
        <v>62</v>
      </c>
      <c r="H245" s="180">
        <f t="shared" si="15"/>
        <v>0</v>
      </c>
      <c r="I245" s="181">
        <f t="shared" si="14"/>
        <v>0</v>
      </c>
      <c r="J245" s="180">
        <f>IF(E11=B68,I245,IF(E11&lt;B68,J244-C68,IF(E11&gt;B68,I245)))</f>
        <v>0</v>
      </c>
      <c r="K245" s="180">
        <f>IF(H245=0,0,SUM(H201:H244))</f>
        <v>0</v>
      </c>
      <c r="L245" s="178">
        <f>IF(E11=B68,0,IF(E11&lt;B68,1,IF(E11&gt;B68,0)))</f>
        <v>1</v>
      </c>
      <c r="M245" s="177">
        <f t="shared" si="16"/>
        <v>0</v>
      </c>
      <c r="N245" s="180"/>
      <c r="O245" s="182">
        <f t="shared" si="17"/>
        <v>0</v>
      </c>
      <c r="Q245" s="34"/>
    </row>
    <row r="246" spans="1:17" x14ac:dyDescent="0.25">
      <c r="A246" s="176">
        <f t="shared" si="10"/>
        <v>0</v>
      </c>
      <c r="B246" s="177">
        <f t="shared" si="11"/>
        <v>0</v>
      </c>
      <c r="C246" s="178"/>
      <c r="D246" s="179">
        <f t="shared" si="12"/>
        <v>1</v>
      </c>
      <c r="E246" s="178">
        <f>IF(E10=B69,1,IF(E10&gt;B69,0,IF(E11=B69,1,IF(E11&gt;B69,1,IF(E11&lt;B69,0)))))</f>
        <v>0</v>
      </c>
      <c r="F246" s="178">
        <v>63</v>
      </c>
      <c r="G246" s="178">
        <f>B69-E10</f>
        <v>63</v>
      </c>
      <c r="H246" s="180">
        <f t="shared" si="15"/>
        <v>0</v>
      </c>
      <c r="I246" s="181">
        <f t="shared" si="14"/>
        <v>0</v>
      </c>
      <c r="J246" s="180">
        <f>IF(E11=B69,I246,IF(E11&lt;B69,J245-C69,IF(E11&gt;B69,I246)))</f>
        <v>0</v>
      </c>
      <c r="K246" s="180">
        <f>IF(H246=0,0,SUM(H201:H245))</f>
        <v>0</v>
      </c>
      <c r="L246" s="178">
        <f>IF(E11=B69,0,IF(E11&lt;B69,1,IF(E11&gt;B69,0)))</f>
        <v>1</v>
      </c>
      <c r="M246" s="177">
        <f t="shared" si="16"/>
        <v>0</v>
      </c>
      <c r="N246" s="180"/>
      <c r="O246" s="182">
        <f t="shared" si="17"/>
        <v>0</v>
      </c>
      <c r="Q246" s="34"/>
    </row>
    <row r="247" spans="1:17" x14ac:dyDescent="0.25">
      <c r="A247" s="176">
        <f t="shared" si="10"/>
        <v>0</v>
      </c>
      <c r="B247" s="177">
        <f t="shared" si="11"/>
        <v>0</v>
      </c>
      <c r="C247" s="178"/>
      <c r="D247" s="179">
        <f t="shared" si="12"/>
        <v>1</v>
      </c>
      <c r="E247" s="178">
        <f>IF(E10=B70,1,IF(E10&gt;B70,0,IF(E11=B70,1,IF(E11&gt;B70,1,IF(E11&lt;B70,0)))))</f>
        <v>0</v>
      </c>
      <c r="F247" s="178">
        <v>64</v>
      </c>
      <c r="G247" s="178">
        <f>B70-E10</f>
        <v>64</v>
      </c>
      <c r="H247" s="180">
        <f t="shared" si="15"/>
        <v>0</v>
      </c>
      <c r="I247" s="181">
        <f t="shared" si="14"/>
        <v>0</v>
      </c>
      <c r="J247" s="180">
        <f>IF(E11=B70,I247,IF(E11&lt;B70,J246-C70,IF(E11&gt;B70,I247)))</f>
        <v>0</v>
      </c>
      <c r="K247" s="180">
        <f>IF(H247=0,0,SUM(H201:H246))</f>
        <v>0</v>
      </c>
      <c r="L247" s="178">
        <f>IF(E11=B70,1,IF(E11&lt;B70,1,IF(E11&gt;B70,0)))</f>
        <v>1</v>
      </c>
      <c r="M247" s="177">
        <f t="shared" si="16"/>
        <v>0</v>
      </c>
      <c r="N247" s="180"/>
      <c r="O247" s="182">
        <f t="shared" si="17"/>
        <v>0</v>
      </c>
      <c r="Q247" s="34"/>
    </row>
    <row r="248" spans="1:17" x14ac:dyDescent="0.25">
      <c r="A248" s="176">
        <f t="shared" si="10"/>
        <v>0</v>
      </c>
      <c r="B248" s="177">
        <f t="shared" si="11"/>
        <v>0</v>
      </c>
      <c r="C248" s="178"/>
      <c r="D248" s="179">
        <f t="shared" si="12"/>
        <v>1</v>
      </c>
      <c r="E248" s="178">
        <f>IF(E10=B71,1,IF(E10&gt;B71,0,IF(E11=B71,1,IF(E11&gt;B71,1,IF(E11&lt;B71,0)))))</f>
        <v>0</v>
      </c>
      <c r="F248" s="178">
        <v>65</v>
      </c>
      <c r="G248" s="178">
        <f>B71-E10</f>
        <v>65</v>
      </c>
      <c r="H248" s="180">
        <f t="shared" si="15"/>
        <v>0</v>
      </c>
      <c r="I248" s="181">
        <f t="shared" si="14"/>
        <v>0</v>
      </c>
      <c r="J248" s="180">
        <f>IF(E11=B71,I248,IF(E11&lt;B71,J247-C71,IF(E11&gt;B71,I248)))</f>
        <v>0</v>
      </c>
      <c r="K248" s="180">
        <f>IF(H248=0,0,SUM(H201:H247))</f>
        <v>0</v>
      </c>
      <c r="L248" s="178">
        <f>IF(E11=B71,1,IF(E11&lt;B71,1,IF(E11&gt;B71,0)))</f>
        <v>1</v>
      </c>
      <c r="M248" s="177">
        <f t="shared" si="16"/>
        <v>0</v>
      </c>
      <c r="N248" s="180"/>
      <c r="O248" s="182">
        <f t="shared" si="17"/>
        <v>0</v>
      </c>
      <c r="Q248" s="34"/>
    </row>
    <row r="249" spans="1:17" x14ac:dyDescent="0.25">
      <c r="A249" s="176">
        <f t="shared" si="10"/>
        <v>0</v>
      </c>
      <c r="B249" s="177">
        <f t="shared" si="11"/>
        <v>0</v>
      </c>
      <c r="C249" s="178"/>
      <c r="D249" s="179">
        <f t="shared" si="12"/>
        <v>1</v>
      </c>
      <c r="E249" s="178">
        <f>IF(E10=B72,1,IF(E10&gt;B72,0,IF(E11=B72,1,IF(E11&gt;B72,1,IF(E11&lt;B72,0)))))</f>
        <v>0</v>
      </c>
      <c r="F249" s="178">
        <v>66</v>
      </c>
      <c r="G249" s="178">
        <f>B72-E10</f>
        <v>66</v>
      </c>
      <c r="H249" s="180">
        <f t="shared" si="15"/>
        <v>0</v>
      </c>
      <c r="I249" s="181">
        <f t="shared" si="14"/>
        <v>0</v>
      </c>
      <c r="J249" s="180">
        <f>IF(E11=B72,I249,IF(E11&lt;B72,J248-C72,IF(E11&gt;B72,I249)))</f>
        <v>0</v>
      </c>
      <c r="K249" s="180">
        <f>IF(H249=0,0,SUM(H201:H248))</f>
        <v>0</v>
      </c>
      <c r="L249" s="178">
        <f>IF(E11=B72,1,IF(E11&lt;B72,1,IF(E11&gt;B72,0)))</f>
        <v>1</v>
      </c>
      <c r="M249" s="177">
        <f t="shared" si="16"/>
        <v>0</v>
      </c>
      <c r="N249" s="180"/>
      <c r="O249" s="182">
        <f t="shared" si="17"/>
        <v>0</v>
      </c>
      <c r="Q249" s="34"/>
    </row>
    <row r="250" spans="1:17" x14ac:dyDescent="0.25">
      <c r="A250" s="176">
        <f t="shared" si="10"/>
        <v>0</v>
      </c>
      <c r="B250" s="177">
        <f t="shared" si="11"/>
        <v>0</v>
      </c>
      <c r="C250" s="178"/>
      <c r="D250" s="179">
        <f t="shared" si="12"/>
        <v>1</v>
      </c>
      <c r="E250" s="178">
        <f>IF(E10=B73,1,IF(E10&gt;B73,0,IF(E11=B73,1,IF(E11&gt;B73,1,IF(E11&lt;B73,0)))))</f>
        <v>0</v>
      </c>
      <c r="F250" s="178">
        <v>67</v>
      </c>
      <c r="G250" s="178">
        <f>B73-E10</f>
        <v>67</v>
      </c>
      <c r="H250" s="180">
        <f t="shared" si="15"/>
        <v>0</v>
      </c>
      <c r="I250" s="181">
        <f t="shared" ref="I250:I273" si="18">I249*D250+O249</f>
        <v>0</v>
      </c>
      <c r="J250" s="180">
        <f>IF(E11=B73,I250,IF(E11&lt;B73,J249-C73,IF(E11&gt;B73,I250)))</f>
        <v>0</v>
      </c>
      <c r="K250" s="180">
        <f>IF(H250=0,0,SUM(H201:H249))</f>
        <v>0</v>
      </c>
      <c r="L250" s="178">
        <f>IF(E11=B73,1,IF(E11&lt;B73,1,IF(E11&gt;B73,0)))</f>
        <v>1</v>
      </c>
      <c r="M250" s="177">
        <f t="shared" si="16"/>
        <v>0</v>
      </c>
      <c r="N250" s="180"/>
      <c r="O250" s="182">
        <f t="shared" si="17"/>
        <v>0</v>
      </c>
      <c r="Q250" s="34"/>
    </row>
    <row r="251" spans="1:17" x14ac:dyDescent="0.25">
      <c r="A251" s="176">
        <f t="shared" si="10"/>
        <v>0</v>
      </c>
      <c r="B251" s="177">
        <f t="shared" si="11"/>
        <v>0</v>
      </c>
      <c r="C251" s="178"/>
      <c r="D251" s="179">
        <f t="shared" si="12"/>
        <v>1</v>
      </c>
      <c r="E251" s="178">
        <f>IF(E10=B74,1,IF(E10&gt;B74,0,IF(E11=B74,1,IF(E11&gt;B74,1,IF(E11&lt;B74,0)))))</f>
        <v>0</v>
      </c>
      <c r="F251" s="178">
        <v>68</v>
      </c>
      <c r="G251" s="178">
        <f>B74-E10</f>
        <v>68</v>
      </c>
      <c r="H251" s="180">
        <f t="shared" si="15"/>
        <v>0</v>
      </c>
      <c r="I251" s="181">
        <f t="shared" si="18"/>
        <v>0</v>
      </c>
      <c r="J251" s="180">
        <f>IF(E11=B74,I251,IF(E11&lt;B74,J250-C74,IF(E11&gt;B74,I251)))</f>
        <v>0</v>
      </c>
      <c r="K251" s="180">
        <f>IF(H251=0,0,SUM(H201:H250))</f>
        <v>0</v>
      </c>
      <c r="L251" s="178">
        <f>IF(E11=B74,1,IF(E11&lt;B74,1,IF(E11&gt;B74,0)))</f>
        <v>1</v>
      </c>
      <c r="M251" s="177">
        <f t="shared" si="16"/>
        <v>0</v>
      </c>
      <c r="N251" s="180"/>
      <c r="O251" s="182">
        <f t="shared" si="17"/>
        <v>0</v>
      </c>
      <c r="Q251" s="34"/>
    </row>
    <row r="252" spans="1:17" x14ac:dyDescent="0.25">
      <c r="A252" s="176">
        <f t="shared" si="10"/>
        <v>0</v>
      </c>
      <c r="B252" s="177">
        <f t="shared" si="11"/>
        <v>0</v>
      </c>
      <c r="C252" s="178"/>
      <c r="D252" s="179">
        <f t="shared" si="12"/>
        <v>1</v>
      </c>
      <c r="E252" s="178">
        <f>IF(E10=B75,1,IF(E10&gt;B75,0,IF(E11=B75,1,IF(E11&gt;B75,1,IF(E11&lt;B75,0)))))</f>
        <v>0</v>
      </c>
      <c r="F252" s="178">
        <v>69</v>
      </c>
      <c r="G252" s="178">
        <f>B75-E10</f>
        <v>69</v>
      </c>
      <c r="H252" s="180">
        <f t="shared" si="15"/>
        <v>0</v>
      </c>
      <c r="I252" s="181">
        <f t="shared" si="18"/>
        <v>0</v>
      </c>
      <c r="J252" s="180">
        <f>IF(E11=B75,I252,IF(E11&lt;B75,J251-C75,IF(E11&gt;B75,I252)))</f>
        <v>0</v>
      </c>
      <c r="K252" s="180">
        <f>IF(H252=0,0,SUM(H201:H251))</f>
        <v>0</v>
      </c>
      <c r="L252" s="178">
        <f>IF(E11=B75,1,IF(E11&lt;B75,1,IF(E11&gt;B75,0)))</f>
        <v>1</v>
      </c>
      <c r="M252" s="177">
        <f t="shared" si="16"/>
        <v>0</v>
      </c>
      <c r="N252" s="180"/>
      <c r="O252" s="182">
        <f t="shared" si="17"/>
        <v>0</v>
      </c>
      <c r="Q252" s="34"/>
    </row>
    <row r="253" spans="1:17" x14ac:dyDescent="0.25">
      <c r="A253" s="176">
        <f t="shared" si="10"/>
        <v>0</v>
      </c>
      <c r="B253" s="177">
        <f t="shared" si="11"/>
        <v>0</v>
      </c>
      <c r="C253" s="178"/>
      <c r="D253" s="179">
        <f t="shared" si="12"/>
        <v>1</v>
      </c>
      <c r="E253" s="178">
        <f>IF(E10=B76,1,IF(E10&gt;B76,0,IF(E11=B76,1,IF(E11&gt;B76,1,IF(E11&lt;B76,0)))))</f>
        <v>0</v>
      </c>
      <c r="F253" s="178">
        <v>70</v>
      </c>
      <c r="G253" s="178">
        <f>B76-E10</f>
        <v>70</v>
      </c>
      <c r="H253" s="180">
        <f t="shared" si="15"/>
        <v>0</v>
      </c>
      <c r="I253" s="181">
        <f t="shared" si="18"/>
        <v>0</v>
      </c>
      <c r="J253" s="180">
        <f>IF(E11=B76,I253,IF(E11&lt;B76,J252-C76,IF(E11&gt;B76,I253)))</f>
        <v>0</v>
      </c>
      <c r="K253" s="180">
        <f>IF(H253=0,0,SUM(H201:H252))</f>
        <v>0</v>
      </c>
      <c r="L253" s="178">
        <f>IF(E11=B76,1,IF(E11&lt;B76,1,IF(E11&gt;B76,0)))</f>
        <v>1</v>
      </c>
      <c r="M253" s="177">
        <f t="shared" si="16"/>
        <v>0</v>
      </c>
      <c r="N253" s="180"/>
      <c r="O253" s="182">
        <f t="shared" si="17"/>
        <v>0</v>
      </c>
      <c r="Q253" s="34"/>
    </row>
    <row r="254" spans="1:17" x14ac:dyDescent="0.25">
      <c r="A254" s="176">
        <f t="shared" si="10"/>
        <v>0</v>
      </c>
      <c r="B254" s="177">
        <f t="shared" si="11"/>
        <v>0</v>
      </c>
      <c r="C254" s="178"/>
      <c r="D254" s="179">
        <f t="shared" si="12"/>
        <v>1</v>
      </c>
      <c r="E254" s="178">
        <f>IF(E10=B77,1,IF(E10&gt;B77,0,IF(E11=B77,1,IF(E11&gt;B77,1,IF(E11&lt;B77,0)))))</f>
        <v>0</v>
      </c>
      <c r="F254" s="178">
        <v>71</v>
      </c>
      <c r="G254" s="178">
        <f>B77-E10</f>
        <v>71</v>
      </c>
      <c r="H254" s="180">
        <f t="shared" si="15"/>
        <v>0</v>
      </c>
      <c r="I254" s="181">
        <f t="shared" si="18"/>
        <v>0</v>
      </c>
      <c r="J254" s="180">
        <f>IF(E11=B77,I254,IF(E11&lt;B77,J253-C77,IF(E11&gt;B77,I254)))</f>
        <v>0</v>
      </c>
      <c r="K254" s="180">
        <f>IF(H254=0,0,SUM(H201:H253))</f>
        <v>0</v>
      </c>
      <c r="L254" s="178">
        <f>IF(E11=B77,1,IF(E11&lt;B77,1,IF(E11&gt;B77,0)))</f>
        <v>1</v>
      </c>
      <c r="M254" s="177">
        <f t="shared" si="16"/>
        <v>0</v>
      </c>
      <c r="N254" s="180"/>
      <c r="O254" s="182">
        <f t="shared" si="17"/>
        <v>0</v>
      </c>
      <c r="Q254" s="34"/>
    </row>
    <row r="255" spans="1:17" x14ac:dyDescent="0.25">
      <c r="A255" s="176">
        <f t="shared" si="10"/>
        <v>0</v>
      </c>
      <c r="B255" s="177">
        <f t="shared" si="11"/>
        <v>0</v>
      </c>
      <c r="C255" s="178"/>
      <c r="D255" s="179">
        <f t="shared" si="12"/>
        <v>1</v>
      </c>
      <c r="E255" s="178">
        <f>IF(E10=B78,1,IF(E10&gt;B78,0,IF(E11=B78,1,IF(E11&gt;B78,1,IF(E11&lt;B78,0)))))</f>
        <v>0</v>
      </c>
      <c r="F255" s="178">
        <v>72</v>
      </c>
      <c r="G255" s="178">
        <f>B78-E10</f>
        <v>72</v>
      </c>
      <c r="H255" s="180">
        <f t="shared" si="15"/>
        <v>0</v>
      </c>
      <c r="I255" s="181">
        <f t="shared" si="18"/>
        <v>0</v>
      </c>
      <c r="J255" s="180">
        <f>IF(E11=B78,I255,IF(E11&lt;B78,J254-C78,IF(E11&gt;B78,I255)))</f>
        <v>0</v>
      </c>
      <c r="K255" s="180">
        <f>IF(H255=0,0,SUM(H201:H254))</f>
        <v>0</v>
      </c>
      <c r="L255" s="178">
        <f>IF(E11=B78,1,IF(E11&lt;B78,1,IF(E11&gt;B78,0)))</f>
        <v>1</v>
      </c>
      <c r="M255" s="177">
        <f t="shared" si="16"/>
        <v>0</v>
      </c>
      <c r="N255" s="180"/>
      <c r="O255" s="182">
        <f t="shared" si="17"/>
        <v>0</v>
      </c>
      <c r="Q255" s="34"/>
    </row>
    <row r="256" spans="1:17" x14ac:dyDescent="0.25">
      <c r="A256" s="176">
        <f t="shared" si="10"/>
        <v>0</v>
      </c>
      <c r="B256" s="177">
        <f t="shared" si="11"/>
        <v>0</v>
      </c>
      <c r="C256" s="178"/>
      <c r="D256" s="179">
        <f t="shared" si="12"/>
        <v>1</v>
      </c>
      <c r="E256" s="178">
        <f>IF(E10=B79,1,IF(E10&gt;B79,0,IF(E11=B79,1,IF(E11&gt;B79,1,IF(E11&lt;B79,0)))))</f>
        <v>0</v>
      </c>
      <c r="F256" s="178">
        <v>73</v>
      </c>
      <c r="G256" s="178">
        <f>B79-E10</f>
        <v>73</v>
      </c>
      <c r="H256" s="180">
        <f t="shared" si="15"/>
        <v>0</v>
      </c>
      <c r="I256" s="181">
        <f t="shared" si="18"/>
        <v>0</v>
      </c>
      <c r="J256" s="180">
        <f>IF(E11=B79,I256,IF(E11&lt;B79,J255-C79,IF(E11&gt;B79,I256)))</f>
        <v>0</v>
      </c>
      <c r="K256" s="180">
        <f>IF(H256=0,0,SUM(H201:H255))</f>
        <v>0</v>
      </c>
      <c r="L256" s="178">
        <f>IF(E11=B79,1,IF(E11&lt;B79,1,IF(E11&gt;B79,0)))</f>
        <v>1</v>
      </c>
      <c r="M256" s="177">
        <f t="shared" si="16"/>
        <v>0</v>
      </c>
      <c r="N256" s="180"/>
      <c r="O256" s="182">
        <f t="shared" si="17"/>
        <v>0</v>
      </c>
      <c r="Q256" s="34"/>
    </row>
    <row r="257" spans="1:17" x14ac:dyDescent="0.25">
      <c r="A257" s="176">
        <f t="shared" si="10"/>
        <v>0</v>
      </c>
      <c r="B257" s="177">
        <f t="shared" si="11"/>
        <v>0</v>
      </c>
      <c r="C257" s="178"/>
      <c r="D257" s="179">
        <f t="shared" si="12"/>
        <v>1</v>
      </c>
      <c r="E257" s="178">
        <f>IF(E10=B80,1,IF(E10&gt;B80,0,IF(E11=B80,1,IF(E11&gt;B80,1,IF(E11&lt;B80,0)))))</f>
        <v>0</v>
      </c>
      <c r="F257" s="178">
        <v>74</v>
      </c>
      <c r="G257" s="178">
        <f>B80-E10</f>
        <v>74</v>
      </c>
      <c r="H257" s="180">
        <f t="shared" si="15"/>
        <v>0</v>
      </c>
      <c r="I257" s="181">
        <f t="shared" si="18"/>
        <v>0</v>
      </c>
      <c r="J257" s="180">
        <f>IF(E11=B80,I257,IF(E11&lt;B80,J256-C80,IF(E11&gt;B80,I257)))</f>
        <v>0</v>
      </c>
      <c r="K257" s="180">
        <f>IF(H257=0,0,SUM(H201:H256))</f>
        <v>0</v>
      </c>
      <c r="L257" s="178">
        <f>IF(E11=B80,1,IF(E11&lt;B80,1,IF(E11&gt;B80,0)))</f>
        <v>1</v>
      </c>
      <c r="M257" s="177">
        <f t="shared" si="16"/>
        <v>0</v>
      </c>
      <c r="N257" s="180"/>
      <c r="O257" s="182">
        <f t="shared" si="17"/>
        <v>0</v>
      </c>
      <c r="Q257" s="34"/>
    </row>
    <row r="258" spans="1:17" x14ac:dyDescent="0.25">
      <c r="A258" s="176">
        <f t="shared" si="10"/>
        <v>0</v>
      </c>
      <c r="B258" s="177">
        <f t="shared" si="11"/>
        <v>0</v>
      </c>
      <c r="C258" s="178"/>
      <c r="D258" s="179">
        <f t="shared" si="12"/>
        <v>1</v>
      </c>
      <c r="E258" s="178">
        <f>IF(E10=B81,1,IF(E10&gt;B81,0,IF(E11=B81,1,IF(E11&gt;B81,1,IF(E11&lt;B81,0)))))</f>
        <v>0</v>
      </c>
      <c r="F258" s="178">
        <v>75</v>
      </c>
      <c r="G258" s="178">
        <f>B81-E10</f>
        <v>75</v>
      </c>
      <c r="H258" s="180">
        <f t="shared" si="15"/>
        <v>0</v>
      </c>
      <c r="I258" s="181">
        <f t="shared" si="18"/>
        <v>0</v>
      </c>
      <c r="J258" s="180">
        <f>IF(E11=B81,I258,IF(E11&lt;B81,J257-C81,IF(E11&gt;B81,I258)))</f>
        <v>0</v>
      </c>
      <c r="K258" s="180">
        <f>IF(H258=0,0,SUM(H201:H257))</f>
        <v>0</v>
      </c>
      <c r="L258" s="178">
        <f>IF(E11=B81,1,IF(E11&lt;B81,1,IF(E11&gt;B81,0)))</f>
        <v>1</v>
      </c>
      <c r="M258" s="177">
        <f t="shared" si="16"/>
        <v>0</v>
      </c>
      <c r="N258" s="180"/>
      <c r="O258" s="182">
        <f t="shared" si="17"/>
        <v>0</v>
      </c>
      <c r="Q258" s="34"/>
    </row>
    <row r="259" spans="1:17" x14ac:dyDescent="0.25">
      <c r="A259" s="176">
        <f t="shared" si="10"/>
        <v>0</v>
      </c>
      <c r="B259" s="177">
        <f t="shared" si="11"/>
        <v>0</v>
      </c>
      <c r="C259" s="178"/>
      <c r="D259" s="179">
        <f t="shared" si="12"/>
        <v>1</v>
      </c>
      <c r="E259" s="178">
        <f>IF(E10=B82,1,IF(E10&gt;B82,0,IF(E11=B82,1,IF(E11&gt;B82,1,IF(E11&lt;B82,0)))))</f>
        <v>0</v>
      </c>
      <c r="F259" s="178">
        <v>76</v>
      </c>
      <c r="G259" s="178">
        <f>B82-E10</f>
        <v>76</v>
      </c>
      <c r="H259" s="180">
        <f t="shared" si="15"/>
        <v>0</v>
      </c>
      <c r="I259" s="181">
        <f t="shared" si="18"/>
        <v>0</v>
      </c>
      <c r="J259" s="180">
        <f>IF(E11=B82,I259,IF(E11&lt;B82,J258-C82,IF(E11&gt;B82,I259)))</f>
        <v>0</v>
      </c>
      <c r="K259" s="180">
        <f>IF(H259=0,0,SUM(H201:H258))</f>
        <v>0</v>
      </c>
      <c r="L259" s="178">
        <f>IF(E11=B82,1,IF(E11&lt;B82,1,IF(E11&gt;B82,0)))</f>
        <v>1</v>
      </c>
      <c r="M259" s="177">
        <f t="shared" si="16"/>
        <v>0</v>
      </c>
      <c r="N259" s="180"/>
      <c r="O259" s="182">
        <f t="shared" si="17"/>
        <v>0</v>
      </c>
      <c r="Q259" s="34"/>
    </row>
    <row r="260" spans="1:17" x14ac:dyDescent="0.25">
      <c r="A260" s="176">
        <f t="shared" si="10"/>
        <v>0</v>
      </c>
      <c r="B260" s="177">
        <f t="shared" si="11"/>
        <v>0</v>
      </c>
      <c r="C260" s="178"/>
      <c r="D260" s="179">
        <f t="shared" si="12"/>
        <v>1</v>
      </c>
      <c r="E260" s="178">
        <f>IF(E10=B83,1,IF(E10&gt;B83,0,IF(E11=B83,1,IF(E11&gt;B83,1,IF(E11&lt;B83,0)))))</f>
        <v>0</v>
      </c>
      <c r="F260" s="178">
        <v>77</v>
      </c>
      <c r="G260" s="178">
        <f>B83-E10</f>
        <v>77</v>
      </c>
      <c r="H260" s="180">
        <f t="shared" si="15"/>
        <v>0</v>
      </c>
      <c r="I260" s="181">
        <f t="shared" si="18"/>
        <v>0</v>
      </c>
      <c r="J260" s="180">
        <f>IF(E11=B83,I260,IF(E11&lt;B83,J259-C83,IF(E11&gt;B83,I260)))</f>
        <v>0</v>
      </c>
      <c r="K260" s="180">
        <f>IF(H260=0,0,SUM(H201:H259))</f>
        <v>0</v>
      </c>
      <c r="L260" s="178">
        <f>IF(E11=B83,1,IF(E11&lt;B83,1,IF(E11&gt;B83,0)))</f>
        <v>1</v>
      </c>
      <c r="M260" s="177">
        <f t="shared" si="16"/>
        <v>0</v>
      </c>
      <c r="N260" s="180"/>
      <c r="O260" s="182">
        <f t="shared" si="17"/>
        <v>0</v>
      </c>
      <c r="Q260" s="34"/>
    </row>
    <row r="261" spans="1:17" x14ac:dyDescent="0.25">
      <c r="A261" s="176">
        <f t="shared" si="10"/>
        <v>0</v>
      </c>
      <c r="B261" s="177">
        <f t="shared" si="11"/>
        <v>0</v>
      </c>
      <c r="C261" s="178"/>
      <c r="D261" s="179">
        <f t="shared" si="12"/>
        <v>1</v>
      </c>
      <c r="E261" s="178">
        <f>IF(E10=B84,1,IF(E10&gt;B84,0,IF(E11=B84,1,IF(E11&gt;B84,1,IF(E11&lt;B84,0)))))</f>
        <v>0</v>
      </c>
      <c r="F261" s="178">
        <v>78</v>
      </c>
      <c r="G261" s="178">
        <f>B84-E10</f>
        <v>78</v>
      </c>
      <c r="H261" s="180">
        <f t="shared" si="15"/>
        <v>0</v>
      </c>
      <c r="I261" s="181">
        <f t="shared" si="18"/>
        <v>0</v>
      </c>
      <c r="J261" s="180">
        <f>IF(E11=B84,I261,IF(E11&lt;B84,J260-C84,IF(E11&gt;B84,I261)))</f>
        <v>0</v>
      </c>
      <c r="K261" s="180">
        <f>IF(H261=0,0,SUM(H201:H260))</f>
        <v>0</v>
      </c>
      <c r="L261" s="178">
        <f>IF(E11=B84,1,IF(E11&lt;B84,1,IF(E11&gt;B84,0)))</f>
        <v>1</v>
      </c>
      <c r="M261" s="177">
        <f t="shared" si="16"/>
        <v>0</v>
      </c>
      <c r="N261" s="180"/>
      <c r="O261" s="182">
        <f t="shared" si="17"/>
        <v>0</v>
      </c>
      <c r="Q261" s="34"/>
    </row>
    <row r="262" spans="1:17" x14ac:dyDescent="0.25">
      <c r="A262" s="176">
        <f t="shared" si="10"/>
        <v>0</v>
      </c>
      <c r="B262" s="177">
        <f t="shared" si="11"/>
        <v>0</v>
      </c>
      <c r="C262" s="178"/>
      <c r="D262" s="179">
        <f t="shared" si="12"/>
        <v>1</v>
      </c>
      <c r="E262" s="178">
        <f>IF(E10=B85,1,IF(E10&gt;B85,0,IF(E11=B85,1,IF(E11&gt;B85,1,IF(E11&lt;B85,0)))))</f>
        <v>0</v>
      </c>
      <c r="F262" s="178">
        <v>79</v>
      </c>
      <c r="G262" s="178">
        <f>B85-E10</f>
        <v>79</v>
      </c>
      <c r="H262" s="180">
        <f t="shared" si="15"/>
        <v>0</v>
      </c>
      <c r="I262" s="181">
        <f t="shared" si="18"/>
        <v>0</v>
      </c>
      <c r="J262" s="180">
        <f>IF(E11=B85,I262,IF(E11&lt;B85,J261-C85,IF(E11&gt;B85,I262)))</f>
        <v>0</v>
      </c>
      <c r="K262" s="180">
        <f>IF(H262=0,0,SUM(H201:H261))</f>
        <v>0</v>
      </c>
      <c r="L262" s="178">
        <f>IF(E11=B85,1,IF(E11&lt;B85,1,IF(E11&gt;B85,0)))</f>
        <v>1</v>
      </c>
      <c r="M262" s="177">
        <f t="shared" si="16"/>
        <v>0</v>
      </c>
      <c r="N262" s="180"/>
      <c r="O262" s="182">
        <f t="shared" si="17"/>
        <v>0</v>
      </c>
    </row>
    <row r="263" spans="1:17" x14ac:dyDescent="0.25">
      <c r="A263" s="176">
        <f t="shared" si="10"/>
        <v>0</v>
      </c>
      <c r="B263" s="177">
        <f t="shared" si="11"/>
        <v>0</v>
      </c>
      <c r="C263" s="178"/>
      <c r="D263" s="179">
        <f t="shared" si="12"/>
        <v>1</v>
      </c>
      <c r="E263" s="178">
        <f>IF(E10=B86,1,IF(E10&gt;B86,0,IF(E11=B86,1,IF(E11&gt;B86,1,IF(E11&lt;B86,0)))))</f>
        <v>0</v>
      </c>
      <c r="F263" s="178">
        <v>80</v>
      </c>
      <c r="G263" s="178">
        <f>B86-E10</f>
        <v>80</v>
      </c>
      <c r="H263" s="180">
        <f t="shared" si="15"/>
        <v>0</v>
      </c>
      <c r="I263" s="181">
        <f t="shared" si="18"/>
        <v>0</v>
      </c>
      <c r="J263" s="180">
        <f>IF(E11=B86,I263,IF(E11&lt;B86,J262-C86,IF(E11&gt;B86,I263)))</f>
        <v>0</v>
      </c>
      <c r="K263" s="180">
        <f>IF(H263=0,0,SUM(H201:H262))</f>
        <v>0</v>
      </c>
      <c r="L263" s="178">
        <f>IF(E11=B86,1,IF(E11&lt;B86,1,IF(E11&gt;B86,0)))</f>
        <v>1</v>
      </c>
      <c r="M263" s="177">
        <f t="shared" si="16"/>
        <v>0</v>
      </c>
      <c r="N263" s="180"/>
      <c r="O263" s="182">
        <f t="shared" si="17"/>
        <v>0</v>
      </c>
    </row>
    <row r="264" spans="1:17" x14ac:dyDescent="0.25">
      <c r="A264" s="176">
        <f t="shared" si="10"/>
        <v>0</v>
      </c>
      <c r="B264" s="177">
        <f t="shared" si="11"/>
        <v>0</v>
      </c>
      <c r="C264" s="178"/>
      <c r="D264" s="179">
        <f t="shared" si="12"/>
        <v>1</v>
      </c>
      <c r="E264" s="178">
        <f>IF(E10=B87,1,IF(E10&gt;B87,0,IF(E11=B87,1,IF(E11&gt;B87,1,IF(E11&lt;B87,0)))))</f>
        <v>0</v>
      </c>
      <c r="F264" s="178">
        <v>81</v>
      </c>
      <c r="G264" s="178">
        <f>B87-E10</f>
        <v>81</v>
      </c>
      <c r="H264" s="180">
        <f t="shared" si="15"/>
        <v>0</v>
      </c>
      <c r="I264" s="181">
        <f t="shared" si="18"/>
        <v>0</v>
      </c>
      <c r="J264" s="180">
        <f>IF(E11=B87,I264,IF(E11&lt;B87,J263-C87,IF(E11&gt;B87,I264)))</f>
        <v>0</v>
      </c>
      <c r="K264" s="180">
        <f>IF(H264=0,0,SUM(H201:H263))</f>
        <v>0</v>
      </c>
      <c r="L264" s="178">
        <f>IF(E11=B87,1,IF(E11&lt;B87,1,IF(E11&gt;B87,0)))</f>
        <v>1</v>
      </c>
      <c r="M264" s="177">
        <f t="shared" si="16"/>
        <v>0</v>
      </c>
      <c r="N264" s="180"/>
      <c r="O264" s="182">
        <f t="shared" si="17"/>
        <v>0</v>
      </c>
    </row>
    <row r="265" spans="1:17" x14ac:dyDescent="0.25">
      <c r="A265" s="176">
        <f t="shared" si="10"/>
        <v>0</v>
      </c>
      <c r="B265" s="177">
        <f t="shared" si="11"/>
        <v>0</v>
      </c>
      <c r="C265" s="178"/>
      <c r="D265" s="179">
        <f t="shared" si="12"/>
        <v>1</v>
      </c>
      <c r="E265" s="178">
        <f>IF(E10=B88,1,IF(E10&gt;B88,0,IF(E11=B88,1,IF(E11&gt;B88,1,IF(E11&lt;B88,0)))))</f>
        <v>0</v>
      </c>
      <c r="F265" s="178">
        <v>82</v>
      </c>
      <c r="G265" s="177">
        <f>B88-E10</f>
        <v>82</v>
      </c>
      <c r="H265" s="180">
        <f t="shared" ref="H265:H273" si="19">O265*D265^G265</f>
        <v>0</v>
      </c>
      <c r="I265" s="181">
        <f t="shared" si="18"/>
        <v>0</v>
      </c>
      <c r="J265" s="180">
        <f>IF(E11=B88,I265,IF(E11&lt;B88,J264-C88,IF(E11&gt;B88,I265)))</f>
        <v>0</v>
      </c>
      <c r="K265" s="180">
        <f>IF(H265=0,0,SUM(H201:H264))</f>
        <v>0</v>
      </c>
      <c r="L265" s="178">
        <f>IF(E11=B88,1,IF(E11&lt;B88,1,IF(E11&gt;B88,0)))</f>
        <v>1</v>
      </c>
      <c r="M265" s="177">
        <f t="shared" ref="M265:M273" si="20">A265</f>
        <v>0</v>
      </c>
      <c r="N265" s="180"/>
      <c r="O265" s="182">
        <f t="shared" ref="O265:O273" si="21">B265*E265</f>
        <v>0</v>
      </c>
    </row>
    <row r="266" spans="1:17" x14ac:dyDescent="0.25">
      <c r="A266" s="176">
        <f t="shared" si="10"/>
        <v>0</v>
      </c>
      <c r="B266" s="177">
        <f t="shared" si="11"/>
        <v>0</v>
      </c>
      <c r="C266" s="178"/>
      <c r="D266" s="179">
        <f t="shared" si="12"/>
        <v>1</v>
      </c>
      <c r="E266" s="178">
        <f>IF(E10=B89,1,IF(E10&gt;B89,0,IF(E11=B89,1,IF(E11&gt;B89,1,IF(E11&lt;B89,0)))))</f>
        <v>0</v>
      </c>
      <c r="F266" s="178">
        <v>83</v>
      </c>
      <c r="G266" s="178">
        <f>B89-E10</f>
        <v>83</v>
      </c>
      <c r="H266" s="180">
        <f t="shared" si="19"/>
        <v>0</v>
      </c>
      <c r="I266" s="181">
        <f t="shared" si="18"/>
        <v>0</v>
      </c>
      <c r="J266" s="180">
        <f>IF(E11=B89,I266,IF(E11&lt;B89,J265-C89,IF(E11&gt;B89,I266)))</f>
        <v>0</v>
      </c>
      <c r="K266" s="180">
        <f>IF(H266=0,0,SUM(H201:H265))</f>
        <v>0</v>
      </c>
      <c r="L266" s="178">
        <f>IF(E11=B89,1,IF(E11&lt;B89,1,IF(E11&gt;B89,0)))</f>
        <v>1</v>
      </c>
      <c r="M266" s="177">
        <f t="shared" si="20"/>
        <v>0</v>
      </c>
      <c r="N266" s="180"/>
      <c r="O266" s="182">
        <f t="shared" si="21"/>
        <v>0</v>
      </c>
    </row>
    <row r="267" spans="1:17" x14ac:dyDescent="0.25">
      <c r="A267" s="176">
        <f t="shared" ref="A267:A273" si="22">A266</f>
        <v>0</v>
      </c>
      <c r="B267" s="177">
        <f t="shared" ref="B267:B273" si="23">B266</f>
        <v>0</v>
      </c>
      <c r="C267" s="178"/>
      <c r="D267" s="179">
        <f t="shared" ref="D267:D273" si="24">D266</f>
        <v>1</v>
      </c>
      <c r="E267" s="178">
        <f>IF(E10=B90,1,IF(E10&gt;B90,0,IF(E11=B90,1,IF(E11&gt;B90,1,IF(E11&lt;B90,0)))))</f>
        <v>0</v>
      </c>
      <c r="F267" s="178">
        <v>84</v>
      </c>
      <c r="G267" s="178">
        <f>B90-E10</f>
        <v>84</v>
      </c>
      <c r="H267" s="180">
        <f t="shared" si="19"/>
        <v>0</v>
      </c>
      <c r="I267" s="181">
        <f t="shared" si="18"/>
        <v>0</v>
      </c>
      <c r="J267" s="180">
        <f>IF(E11=B90,I267,IF(E11&lt;B90,J266-C90,IF(E11&gt;B90,I267)))</f>
        <v>0</v>
      </c>
      <c r="K267" s="180">
        <f>IF(H267=0,0,SUM(H201:H266))</f>
        <v>0</v>
      </c>
      <c r="L267" s="178">
        <f>IF(E11=B90,1,IF(E11&lt;B90,1,IF(E11&gt;B90,0)))</f>
        <v>1</v>
      </c>
      <c r="M267" s="177">
        <f t="shared" si="20"/>
        <v>0</v>
      </c>
      <c r="N267" s="180"/>
      <c r="O267" s="182">
        <f t="shared" si="21"/>
        <v>0</v>
      </c>
    </row>
    <row r="268" spans="1:17" x14ac:dyDescent="0.25">
      <c r="A268" s="176">
        <f t="shared" si="22"/>
        <v>0</v>
      </c>
      <c r="B268" s="177">
        <f t="shared" si="23"/>
        <v>0</v>
      </c>
      <c r="C268" s="178"/>
      <c r="D268" s="179">
        <f t="shared" si="24"/>
        <v>1</v>
      </c>
      <c r="E268" s="178">
        <f>IF(E10=B91,1,IF(E10&gt;B91,0,IF(E11=B91,1,IF(E11&gt;B91,1,IF(E11&lt;B91,0)))))</f>
        <v>0</v>
      </c>
      <c r="F268" s="178">
        <v>85</v>
      </c>
      <c r="G268" s="178">
        <f>B91-E10</f>
        <v>85</v>
      </c>
      <c r="H268" s="180">
        <f t="shared" si="19"/>
        <v>0</v>
      </c>
      <c r="I268" s="181">
        <f t="shared" si="18"/>
        <v>0</v>
      </c>
      <c r="J268" s="180">
        <f>IF(E11=B91,I268,IF(E11&lt;B91,J267-C91,IF(E11&gt;B91,I268)))</f>
        <v>0</v>
      </c>
      <c r="K268" s="180">
        <f>IF(H268=0,0,SUM(H201:H267))</f>
        <v>0</v>
      </c>
      <c r="L268" s="178">
        <f>IF(E11=B91,1,IF(E11&lt;B91,1,IF(E11&gt;B91,0)))</f>
        <v>1</v>
      </c>
      <c r="M268" s="177">
        <f t="shared" si="20"/>
        <v>0</v>
      </c>
      <c r="N268" s="180"/>
      <c r="O268" s="182">
        <f t="shared" si="21"/>
        <v>0</v>
      </c>
    </row>
    <row r="269" spans="1:17" x14ac:dyDescent="0.25">
      <c r="A269" s="176">
        <f t="shared" si="22"/>
        <v>0</v>
      </c>
      <c r="B269" s="177">
        <f t="shared" si="23"/>
        <v>0</v>
      </c>
      <c r="C269" s="178"/>
      <c r="D269" s="179">
        <f t="shared" si="24"/>
        <v>1</v>
      </c>
      <c r="E269" s="178">
        <f>IF(E10=B92,1,IF(E10&gt;B92,0,IF(E11=B92,1,IF(E11&gt;B92,1,IF(E11&lt;B92,0)))))</f>
        <v>0</v>
      </c>
      <c r="F269" s="178">
        <v>86</v>
      </c>
      <c r="G269" s="178">
        <f>B92-E10</f>
        <v>86</v>
      </c>
      <c r="H269" s="180">
        <f t="shared" si="19"/>
        <v>0</v>
      </c>
      <c r="I269" s="181">
        <f t="shared" si="18"/>
        <v>0</v>
      </c>
      <c r="J269" s="180">
        <f>IF(E11=B92,I269,IF(E11&lt;B92,J268-C92,IF(E11&gt;B92,I269)))</f>
        <v>0</v>
      </c>
      <c r="K269" s="180">
        <f>IF(H269=0,0,SUM(H201:H268))</f>
        <v>0</v>
      </c>
      <c r="L269" s="178">
        <f>IF(E11=B92,1,IF(E11&lt;B92,1,IF(E11&gt;B92,0)))</f>
        <v>1</v>
      </c>
      <c r="M269" s="177">
        <f t="shared" si="20"/>
        <v>0</v>
      </c>
      <c r="N269" s="180"/>
      <c r="O269" s="182">
        <f t="shared" si="21"/>
        <v>0</v>
      </c>
    </row>
    <row r="270" spans="1:17" x14ac:dyDescent="0.25">
      <c r="A270" s="176">
        <f t="shared" si="22"/>
        <v>0</v>
      </c>
      <c r="B270" s="177">
        <f t="shared" si="23"/>
        <v>0</v>
      </c>
      <c r="C270" s="178"/>
      <c r="D270" s="179">
        <f t="shared" si="24"/>
        <v>1</v>
      </c>
      <c r="E270" s="178">
        <f>IF(E10=B93,1,IF(E10&gt;B93,0,IF(E11=B93,1,IF(E11&gt;B93,1,IF(E11&lt;B93,0)))))</f>
        <v>0</v>
      </c>
      <c r="F270" s="178">
        <v>87</v>
      </c>
      <c r="G270" s="178">
        <f>B93-E10</f>
        <v>87</v>
      </c>
      <c r="H270" s="180">
        <f t="shared" si="19"/>
        <v>0</v>
      </c>
      <c r="I270" s="181">
        <f t="shared" si="18"/>
        <v>0</v>
      </c>
      <c r="J270" s="180">
        <f>IF(E11=B93,I270,IF(E11&lt;B93,J269-C93,IF(E11&gt;B93,I270)))</f>
        <v>0</v>
      </c>
      <c r="K270" s="180">
        <f>IF(H270=0,0,SUM(H201:H269))</f>
        <v>0</v>
      </c>
      <c r="L270" s="178">
        <f>IF(E11=B93,1,IF(E11&lt;B93,1,IF(E11&gt;B93,0)))</f>
        <v>1</v>
      </c>
      <c r="M270" s="177">
        <f t="shared" si="20"/>
        <v>0</v>
      </c>
      <c r="N270" s="180"/>
      <c r="O270" s="182">
        <f t="shared" si="21"/>
        <v>0</v>
      </c>
    </row>
    <row r="271" spans="1:17" x14ac:dyDescent="0.25">
      <c r="A271" s="176">
        <f t="shared" si="22"/>
        <v>0</v>
      </c>
      <c r="B271" s="177">
        <f t="shared" si="23"/>
        <v>0</v>
      </c>
      <c r="C271" s="178"/>
      <c r="D271" s="179">
        <f t="shared" si="24"/>
        <v>1</v>
      </c>
      <c r="E271" s="178">
        <f>IF(E10=B94,1,IF(E10&gt;B94,0,IF(E11=B94,1,IF(E11&gt;B94,1,IF(E11&lt;B94,0)))))</f>
        <v>0</v>
      </c>
      <c r="F271" s="178">
        <v>88</v>
      </c>
      <c r="G271" s="178">
        <f>B94-E10</f>
        <v>88</v>
      </c>
      <c r="H271" s="180">
        <f t="shared" si="19"/>
        <v>0</v>
      </c>
      <c r="I271" s="181">
        <f t="shared" si="18"/>
        <v>0</v>
      </c>
      <c r="J271" s="180">
        <f>IF(E11=B94,I271,IF(E11&lt;B94,J270-C94,IF(E11&gt;B94,I271)))</f>
        <v>0</v>
      </c>
      <c r="K271" s="180">
        <f>IF(H271=0,0,SUM(H201:H270))</f>
        <v>0</v>
      </c>
      <c r="L271" s="178">
        <f>IF(E11=B94,1,IF(E11&lt;B94,1,IF(E11&gt;B94,0)))</f>
        <v>1</v>
      </c>
      <c r="M271" s="177">
        <f t="shared" si="20"/>
        <v>0</v>
      </c>
      <c r="N271" s="180"/>
      <c r="O271" s="182">
        <f t="shared" si="21"/>
        <v>0</v>
      </c>
    </row>
    <row r="272" spans="1:17" x14ac:dyDescent="0.25">
      <c r="A272" s="176">
        <f t="shared" si="22"/>
        <v>0</v>
      </c>
      <c r="B272" s="177">
        <f t="shared" si="23"/>
        <v>0</v>
      </c>
      <c r="C272" s="178"/>
      <c r="D272" s="179">
        <f t="shared" si="24"/>
        <v>1</v>
      </c>
      <c r="E272" s="178">
        <f>IF(E10=B95,1,IF(E10&gt;B95,0,IF(E11=B95,1,IF(E11&gt;B95,1,IF(E11&lt;B95,0)))))</f>
        <v>0</v>
      </c>
      <c r="F272" s="178">
        <v>89</v>
      </c>
      <c r="G272" s="178">
        <f>B95-E10</f>
        <v>89</v>
      </c>
      <c r="H272" s="180">
        <f t="shared" si="19"/>
        <v>0</v>
      </c>
      <c r="I272" s="181">
        <f t="shared" si="18"/>
        <v>0</v>
      </c>
      <c r="J272" s="180">
        <f>IF(E11=B95,I272,IF(E11&lt;B95,J271-C95,IF(E11&gt;B95,I272)))</f>
        <v>0</v>
      </c>
      <c r="K272" s="180">
        <f>IF(H272=0,0,SUM(H201:H271))</f>
        <v>0</v>
      </c>
      <c r="L272" s="178">
        <f>IF(E11=B95,1,IF(E11&lt;B95,1,IF(E11&gt;B95,0)))</f>
        <v>1</v>
      </c>
      <c r="M272" s="177">
        <f t="shared" si="20"/>
        <v>0</v>
      </c>
      <c r="N272" s="180"/>
      <c r="O272" s="182">
        <f t="shared" si="21"/>
        <v>0</v>
      </c>
    </row>
    <row r="273" spans="1:15" ht="13.8" thickBot="1" x14ac:dyDescent="0.3">
      <c r="A273" s="188">
        <f t="shared" si="22"/>
        <v>0</v>
      </c>
      <c r="B273" s="189">
        <f t="shared" si="23"/>
        <v>0</v>
      </c>
      <c r="C273" s="190"/>
      <c r="D273" s="191">
        <f t="shared" si="24"/>
        <v>1</v>
      </c>
      <c r="E273" s="190">
        <f>IF(E10=B96,1,IF(E10&gt;B96,0,IF(E11=B96,1,IF(E11&gt;B96,1,IF(E11&lt;B96,0)))))</f>
        <v>0</v>
      </c>
      <c r="F273" s="190">
        <v>90</v>
      </c>
      <c r="G273" s="190">
        <f>B96-E10</f>
        <v>90</v>
      </c>
      <c r="H273" s="192">
        <f t="shared" si="19"/>
        <v>0</v>
      </c>
      <c r="I273" s="193">
        <f t="shared" si="18"/>
        <v>0</v>
      </c>
      <c r="J273" s="192">
        <f>IF(E11=B96,I273,IF(E11&lt;B96,J272-C96,IF(E11&gt;B96,I273)))</f>
        <v>0</v>
      </c>
      <c r="K273" s="192">
        <f>IF(H273=0,0,SUM(H201:H272))</f>
        <v>0</v>
      </c>
      <c r="L273" s="190">
        <f>IF(E11=B96,1,IF(E11&lt;B96,1,IF(E11&gt;B96,0)))</f>
        <v>1</v>
      </c>
      <c r="M273" s="189">
        <f t="shared" si="20"/>
        <v>0</v>
      </c>
      <c r="N273" s="192"/>
      <c r="O273" s="194">
        <f t="shared" si="21"/>
        <v>0</v>
      </c>
    </row>
    <row r="274" spans="1:15" x14ac:dyDescent="0.25">
      <c r="A274" s="92"/>
      <c r="B274" s="92"/>
      <c r="C274" s="92"/>
      <c r="D274" s="92"/>
      <c r="E274" s="92"/>
      <c r="F274" s="92"/>
      <c r="G274" s="92"/>
      <c r="H274" s="92"/>
      <c r="I274" s="92"/>
      <c r="J274" s="92"/>
      <c r="K274" s="93"/>
      <c r="L274" s="93"/>
      <c r="M274" s="92"/>
      <c r="N274" s="94"/>
      <c r="O274" s="92"/>
    </row>
  </sheetData>
  <mergeCells count="2">
    <mergeCell ref="B7:D7"/>
    <mergeCell ref="B14:D14"/>
  </mergeCells>
  <pageMargins left="0.78749999999999998" right="0.78749999999999998" top="0.78749999999999998" bottom="0.78749999999999998" header="0.39374999999999999" footer="0.39374999999999999"/>
  <pageSetup paperSize="9" fitToWidth="0" pageOrder="overThenDown"/>
  <drawing r:id="rId1"/>
  <extLst>
    <ext uri="smNativeData">
      <pm:sheetPrefs xmlns:pm="smNativeData" day="1639412440"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Inflation Adjusted Calculator</vt:lpstr>
      <vt:lpstr>The 300 Method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Evan Louise Madriñan</cp:lastModifiedBy>
  <cp:revision>0</cp:revision>
  <dcterms:created xsi:type="dcterms:W3CDTF">2021-10-01T09:17:18Z</dcterms:created>
  <dcterms:modified xsi:type="dcterms:W3CDTF">2023-12-11T18:18:16Z</dcterms:modified>
</cp:coreProperties>
</file>